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3250" windowHeight="12570"/>
  </bookViews>
  <sheets>
    <sheet name="2023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9" i="4" l="1"/>
  <c r="AF8" i="4"/>
  <c r="J27" i="4" l="1"/>
  <c r="J19" i="4" l="1"/>
  <c r="J17" i="4" l="1"/>
  <c r="J26" i="4" l="1"/>
  <c r="D26" i="4" s="1"/>
  <c r="J7" i="4" l="1"/>
  <c r="N20" i="4" l="1"/>
  <c r="D20" i="4" s="1"/>
  <c r="AF22" i="4"/>
  <c r="AF21" i="4"/>
  <c r="AB28" i="4"/>
  <c r="R15" i="4"/>
  <c r="R28" i="4"/>
  <c r="J28" i="4"/>
  <c r="J21" i="4"/>
  <c r="J18" i="4"/>
  <c r="D18" i="4" s="1"/>
  <c r="J16" i="4"/>
  <c r="D16" i="4" s="1"/>
  <c r="J15" i="4"/>
  <c r="J6" i="4"/>
  <c r="D6" i="4" l="1"/>
  <c r="D28" i="4" l="1"/>
  <c r="D21" i="4" l="1"/>
  <c r="D15" i="4"/>
</calcChain>
</file>

<file path=xl/sharedStrings.xml><?xml version="1.0" encoding="utf-8"?>
<sst xmlns="http://schemas.openxmlformats.org/spreadsheetml/2006/main" count="138" uniqueCount="76">
  <si>
    <t>№ п/п</t>
  </si>
  <si>
    <t>Наименование объекта</t>
  </si>
  <si>
    <t>Технические характеристики</t>
  </si>
  <si>
    <t>Кол-во</t>
  </si>
  <si>
    <t>Ед. изм.</t>
  </si>
  <si>
    <t>км</t>
  </si>
  <si>
    <t>шт</t>
  </si>
  <si>
    <t>Стандартизированная ставка С5</t>
  </si>
  <si>
    <t>Утв. ставка</t>
  </si>
  <si>
    <t>Расчет</t>
  </si>
  <si>
    <t>Цена ТСО  (с НДС)     млн. руб.</t>
  </si>
  <si>
    <t>Полное наименование</t>
  </si>
  <si>
    <t>Цена утв. ставки 2021 г.</t>
  </si>
  <si>
    <t>Протяженность (км)</t>
  </si>
  <si>
    <t>Мощность (МВА)</t>
  </si>
  <si>
    <t>Цена в тек. ценах                 (с НДС),            руб.</t>
  </si>
  <si>
    <t xml:space="preserve"> Индекс
к 2001 г.  Индекс
к 2001 г.</t>
  </si>
  <si>
    <t>2.1.1.7</t>
  </si>
  <si>
    <t>МВА</t>
  </si>
  <si>
    <t>Количество (шт)</t>
  </si>
  <si>
    <r>
      <t>С</t>
    </r>
    <r>
      <rPr>
        <vertAlign val="superscript"/>
        <sz val="10"/>
        <color rgb="FF000000"/>
        <rFont val="Times New Roman"/>
        <family val="1"/>
        <charset val="204"/>
      </rPr>
      <t>1-20 кВ</t>
    </r>
    <r>
      <rPr>
        <vertAlign val="subscript"/>
        <sz val="10"/>
        <color rgb="FF000000"/>
        <rFont val="Times New Roman"/>
        <family val="1"/>
        <charset val="204"/>
      </rPr>
      <t xml:space="preserve">4.2.3
</t>
    </r>
    <r>
      <rPr>
        <sz val="10"/>
        <color rgb="FF000000"/>
        <rFont val="Times New Roman"/>
        <family val="1"/>
        <charset val="204"/>
      </rPr>
      <t>линейные разъединители номинальным током от 250 до 500 А включительно</t>
    </r>
  </si>
  <si>
    <t>2.2.1.1</t>
  </si>
  <si>
    <t>Реконструкция ВЛ-6кВ ф.21-13</t>
  </si>
  <si>
    <t>Реконструкция ВЛ-0,4кВ ТП-93 Л-6</t>
  </si>
  <si>
    <t>2.2.1.4</t>
  </si>
  <si>
    <t>2.2.1.6</t>
  </si>
  <si>
    <t>Реконструкция ВЛ-0,4кВ ТП-109 Л-6</t>
  </si>
  <si>
    <t>Реконструкция КЛ-6кВ от ТП-3 до ТП-8</t>
  </si>
  <si>
    <t>2.2.2.4</t>
  </si>
  <si>
    <t>2.3.1</t>
  </si>
  <si>
    <t>Строительство ВЛ-0,4кВ от ТП-106 до д/сада "Радуга" с.Учалы</t>
  </si>
  <si>
    <t>2.5.2</t>
  </si>
  <si>
    <t>2.5.1</t>
  </si>
  <si>
    <t>2.5.3</t>
  </si>
  <si>
    <t>0,500
0,045</t>
  </si>
  <si>
    <t>МВА
км</t>
  </si>
  <si>
    <r>
      <t>С</t>
    </r>
    <r>
      <rPr>
        <vertAlign val="superscript"/>
        <sz val="10"/>
        <color rgb="FF000000"/>
        <rFont val="Times New Roman"/>
        <family val="1"/>
        <charset val="204"/>
      </rPr>
      <t>1-20 кВ</t>
    </r>
    <r>
      <rPr>
        <vertAlign val="subscript"/>
        <sz val="10"/>
        <color rgb="FF000000"/>
        <rFont val="Times New Roman"/>
        <family val="1"/>
        <charset val="204"/>
      </rPr>
      <t xml:space="preserve">2.3.2.3.1.1 </t>
    </r>
    <r>
      <rPr>
        <sz val="10"/>
        <color rgb="FF000000"/>
        <rFont val="Times New Roman"/>
        <family val="1"/>
        <charset val="204"/>
      </rPr>
      <t>воздушные линии на железобетонных опорах неизолированным 
сталеалюминиевым проводом сечением до 50 квадратных мм включительно одноцепные</t>
    </r>
  </si>
  <si>
    <r>
      <t>С</t>
    </r>
    <r>
      <rPr>
        <vertAlign val="superscript"/>
        <sz val="10"/>
        <color rgb="FF000000"/>
        <rFont val="Times New Roman"/>
        <family val="1"/>
        <charset val="204"/>
      </rPr>
      <t>0,4 кВ</t>
    </r>
    <r>
      <rPr>
        <vertAlign val="subscript"/>
        <sz val="10"/>
        <color rgb="FF000000"/>
        <rFont val="Times New Roman"/>
        <family val="1"/>
        <charset val="204"/>
      </rPr>
      <t xml:space="preserve">2.3.1.4.2.1 </t>
    </r>
    <r>
      <rPr>
        <sz val="10"/>
        <color rgb="FF000000"/>
        <rFont val="Times New Roman"/>
        <family val="1"/>
        <charset val="204"/>
      </rPr>
      <t>воздушные линии на железобетонных опорах изолированным 
алюминиевым проводом сечением от 50 до 100 квадратных мм 
включительно одноцепные</t>
    </r>
  </si>
  <si>
    <r>
      <t>С</t>
    </r>
    <r>
      <rPr>
        <vertAlign val="superscript"/>
        <sz val="10"/>
        <color rgb="FF000000"/>
        <rFont val="Times New Roman"/>
        <family val="1"/>
        <charset val="204"/>
      </rPr>
      <t>0,4 кВ</t>
    </r>
    <r>
      <rPr>
        <vertAlign val="subscript"/>
        <sz val="10"/>
        <color rgb="FF000000"/>
        <rFont val="Times New Roman"/>
        <family val="1"/>
        <charset val="204"/>
      </rPr>
      <t xml:space="preserve">2.3.1.4.1.1 </t>
    </r>
    <r>
      <rPr>
        <sz val="10"/>
        <color rgb="FF000000"/>
        <rFont val="Times New Roman"/>
        <family val="1"/>
        <charset val="204"/>
      </rPr>
      <t>воздушные линии на железобетонных опорах изолированным 
алюминиевым проводом сечением до 50 квадратных мм включительно одноцепные</t>
    </r>
  </si>
  <si>
    <r>
      <t>С</t>
    </r>
    <r>
      <rPr>
        <vertAlign val="superscript"/>
        <sz val="10"/>
        <color rgb="FF000000"/>
        <rFont val="Times New Roman"/>
        <family val="1"/>
        <charset val="204"/>
      </rPr>
      <t>6/0,4 кВ</t>
    </r>
    <r>
      <rPr>
        <vertAlign val="subscript"/>
        <sz val="10"/>
        <color rgb="FF000000"/>
        <rFont val="Times New Roman"/>
        <family val="1"/>
        <charset val="204"/>
      </rPr>
      <t xml:space="preserve">5.1.3.2 </t>
    </r>
    <r>
      <rPr>
        <sz val="10"/>
        <color rgb="FF000000"/>
        <rFont val="Times New Roman"/>
        <family val="1"/>
        <charset val="204"/>
      </rPr>
      <t>однотрансформаторные подстанции (за исключением РТП) мощностью от 100 до 250 кВА включительно шкафного или киоскового типа</t>
    </r>
  </si>
  <si>
    <r>
      <t>С</t>
    </r>
    <r>
      <rPr>
        <vertAlign val="superscript"/>
        <sz val="10"/>
        <color rgb="FF000000"/>
        <rFont val="Times New Roman"/>
        <family val="1"/>
        <charset val="204"/>
      </rPr>
      <t>1-10 кВ</t>
    </r>
    <r>
      <rPr>
        <vertAlign val="subscript"/>
        <sz val="10"/>
        <color rgb="FF000000"/>
        <rFont val="Times New Roman"/>
        <family val="1"/>
        <charset val="204"/>
      </rPr>
      <t xml:space="preserve">3.1.2.1.2.1 </t>
    </r>
    <r>
      <rPr>
        <sz val="10"/>
        <color rgb="FF000000"/>
        <rFont val="Times New Roman"/>
        <family val="1"/>
        <charset val="204"/>
      </rPr>
      <t>кабельные линии в траншеях многожильные с резиновой или пластмассовой изоляцией сечением провода от 50 до 100 квадратных мм 
включительно с одним кабелем в траншее</t>
    </r>
  </si>
  <si>
    <r>
      <t>С</t>
    </r>
    <r>
      <rPr>
        <vertAlign val="superscript"/>
        <sz val="10"/>
        <color rgb="FF000000"/>
        <rFont val="Times New Roman"/>
        <family val="1"/>
        <charset val="204"/>
      </rPr>
      <t>0,4 кВ</t>
    </r>
    <r>
      <rPr>
        <vertAlign val="subscript"/>
        <sz val="10"/>
        <color rgb="FF000000"/>
        <rFont val="Times New Roman"/>
        <family val="1"/>
        <charset val="204"/>
      </rPr>
      <t xml:space="preserve">8.1.1 </t>
    </r>
    <r>
      <rPr>
        <sz val="10"/>
        <color rgb="FF000000"/>
        <rFont val="Times New Roman"/>
        <family val="1"/>
        <charset val="204"/>
      </rPr>
      <t>средства коммерческого учета электрической энергии (мощности) однофазные прямого включения</t>
    </r>
  </si>
  <si>
    <r>
      <t>С</t>
    </r>
    <r>
      <rPr>
        <vertAlign val="superscript"/>
        <sz val="10"/>
        <color rgb="FF000000"/>
        <rFont val="Times New Roman"/>
        <family val="1"/>
        <charset val="204"/>
      </rPr>
      <t>0,4 кВ</t>
    </r>
    <r>
      <rPr>
        <vertAlign val="subscript"/>
        <sz val="10"/>
        <color rgb="FF000000"/>
        <rFont val="Times New Roman"/>
        <family val="1"/>
        <charset val="204"/>
      </rPr>
      <t xml:space="preserve">8.2.1 </t>
    </r>
    <r>
      <rPr>
        <sz val="10"/>
        <color rgb="FF000000"/>
        <rFont val="Times New Roman"/>
        <family val="1"/>
        <charset val="204"/>
      </rPr>
      <t>средства коммерческого учета электрической энергии (мощности) трехфазные прямого включения</t>
    </r>
  </si>
  <si>
    <t>2.1.1.3</t>
  </si>
  <si>
    <t>2.1.1.4</t>
  </si>
  <si>
    <t>2.1.1.5</t>
  </si>
  <si>
    <t>РП-1 замена ячейки №6</t>
  </si>
  <si>
    <t>РП-1 замена трансформатора Т-2</t>
  </si>
  <si>
    <t>ТП-3 замена трансформатора Т-1</t>
  </si>
  <si>
    <t>нд</t>
  </si>
  <si>
    <t>2.1.1.8</t>
  </si>
  <si>
    <t>2.3.3</t>
  </si>
  <si>
    <t>2.3.4</t>
  </si>
  <si>
    <t>Строительство ВОЛС</t>
  </si>
  <si>
    <t>Монтаж УСПД</t>
  </si>
  <si>
    <t>2.6.2</t>
  </si>
  <si>
    <t>2.6.4</t>
  </si>
  <si>
    <t>Приобретение оборудования не требующего монтажа</t>
  </si>
  <si>
    <t>Автомобиль УАЗ Пикап</t>
  </si>
  <si>
    <t>Полная стоимость ТСО (без НДС) млн. руб.</t>
  </si>
  <si>
    <t>Полная стоимость по станд. ставкам (без НДС) млн. руб.</t>
  </si>
  <si>
    <t>Цена в тек. ценах                 (без НДС),            млн. руб.</t>
  </si>
  <si>
    <t>Сравнительный анализ</t>
  </si>
  <si>
    <t>Цена утв. ставки 2022 г. руб./км</t>
  </si>
  <si>
    <t>Сравнительный анализ объема финансовых потребностей с утвержденными стандартизированными тарифными ставками на 2023 г.</t>
  </si>
  <si>
    <t>Стандартизированная ставка С2
Постановление ГК РБ по тарифам № 540 от 23.11.2022 г.</t>
  </si>
  <si>
    <t>Стандартизированная ставка С3
Постановление ГК РБ по тарифам № 540 от 23.11.2022 г.</t>
  </si>
  <si>
    <t>Стандартизированная ставка С4
Постановление ГК РБ по тарифам № 540 от 23.11.2022 г.</t>
  </si>
  <si>
    <t>Стандартизированная ставка С5
Постановление ГК РБ по тарифам № 540 от 23.11.2022 г.</t>
  </si>
  <si>
    <t>Стандартизированная ставка С8
Постановление ГК РБ по тарифам № 540 от 23.11.2022 г.</t>
  </si>
  <si>
    <t>Технологическое присоединение энергопринимающих устройств потребителей максимальной мощностью до 15 кВт включительно 
(ВЛ-0,4-8,5 км, приборы учета-220 шт)</t>
  </si>
  <si>
    <t>ТП-187 замена трансформатора</t>
  </si>
  <si>
    <t>Установка приборов учета, класс напряжения 0,22(0,4) кВ</t>
  </si>
  <si>
    <t>ТП-17 замена КТПН (проходного типа)</t>
  </si>
  <si>
    <t>Строительство электроснабжения от ПС-2 "Иремель" мкр. "Юго-Восточный" (КЛ-10кВ)</t>
  </si>
  <si>
    <t>Строительство центров питания для технологического присоединения (КТПН-250кВА-2шт, ВЛ-6кВ-0,045км)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</si>
</sst>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[$-419]General"/>
    <numFmt numFmtId="165" formatCode="[$-419]#,##0"/>
    <numFmt numFmtId="166" formatCode="[$-419]0.00"/>
    <numFmt numFmtId="167" formatCode="_-* #,##0.00_р_._-;\-* #,##0.00_р_._-;_-* &quot;-&quot;??_р_._-;_-@_-"/>
    <numFmt numFmtId="168" formatCode="0.000"/>
    <numFmt numFmtId="169" formatCode="[$-419]#,##0.000"/>
    <numFmt numFmtId="170" formatCode="0.000_ ;\-0.000\ 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1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vertAlign val="subscript"/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indexed="26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rgb="FF000000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/>
    <xf numFmtId="0" fontId="3" fillId="0" borderId="0"/>
    <xf numFmtId="0" fontId="4" fillId="0" borderId="0" applyNumberFormat="0" applyFill="0" applyBorder="0" applyAlignment="0" applyProtection="0"/>
    <xf numFmtId="167" fontId="5" fillId="0" borderId="0" applyBorder="0" applyAlignment="0" applyProtection="0"/>
    <xf numFmtId="0" fontId="3" fillId="0" borderId="0"/>
  </cellStyleXfs>
  <cellXfs count="140">
    <xf numFmtId="0" fontId="0" fillId="0" borderId="0" xfId="0"/>
    <xf numFmtId="164" fontId="2" fillId="0" borderId="2" xfId="1" applyFont="1" applyBorder="1" applyAlignment="1">
      <alignment horizontal="center" vertical="center" wrapText="1"/>
    </xf>
    <xf numFmtId="164" fontId="2" fillId="0" borderId="2" xfId="1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 wrapText="1"/>
    </xf>
    <xf numFmtId="49" fontId="2" fillId="2" borderId="5" xfId="4" applyNumberFormat="1" applyFont="1" applyFill="1" applyBorder="1" applyAlignment="1">
      <alignment horizontal="center" vertical="center"/>
    </xf>
    <xf numFmtId="0" fontId="8" fillId="0" borderId="0" xfId="0" applyFont="1"/>
    <xf numFmtId="2" fontId="2" fillId="0" borderId="2" xfId="1" applyNumberFormat="1" applyFont="1" applyBorder="1" applyAlignment="1">
      <alignment horizontal="center" vertical="center"/>
    </xf>
    <xf numFmtId="164" fontId="2" fillId="0" borderId="2" xfId="1" applyFont="1" applyBorder="1" applyAlignment="1">
      <alignment horizontal="center" vertical="top" wrapText="1"/>
    </xf>
    <xf numFmtId="168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 wrapText="1"/>
    </xf>
    <xf numFmtId="166" fontId="2" fillId="4" borderId="2" xfId="1" applyNumberFormat="1" applyFont="1" applyFill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/>
    </xf>
    <xf numFmtId="166" fontId="2" fillId="4" borderId="2" xfId="1" applyNumberFormat="1" applyFont="1" applyFill="1" applyBorder="1" applyAlignment="1">
      <alignment horizontal="center" vertical="center"/>
    </xf>
    <xf numFmtId="164" fontId="2" fillId="0" borderId="0" xfId="1" applyFont="1"/>
    <xf numFmtId="164" fontId="2" fillId="0" borderId="0" xfId="1" applyFont="1" applyAlignment="1">
      <alignment horizontal="center" vertical="center" wrapText="1"/>
    </xf>
    <xf numFmtId="164" fontId="2" fillId="0" borderId="0" xfId="1" applyFon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164" fontId="2" fillId="0" borderId="0" xfId="1" applyFont="1" applyAlignment="1"/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49" fontId="2" fillId="5" borderId="9" xfId="4" applyNumberFormat="1" applyFont="1" applyFill="1" applyBorder="1" applyAlignment="1">
      <alignment horizontal="center" vertical="center"/>
    </xf>
    <xf numFmtId="164" fontId="2" fillId="0" borderId="6" xfId="1" applyFont="1" applyBorder="1" applyAlignment="1">
      <alignment horizontal="center" vertical="top" wrapText="1"/>
    </xf>
    <xf numFmtId="164" fontId="2" fillId="0" borderId="7" xfId="1" applyFont="1" applyBorder="1" applyAlignment="1">
      <alignment horizontal="center" vertical="top" wrapText="1"/>
    </xf>
    <xf numFmtId="164" fontId="2" fillId="0" borderId="6" xfId="1" applyFont="1" applyBorder="1" applyAlignment="1">
      <alignment horizontal="center" vertical="center"/>
    </xf>
    <xf numFmtId="164" fontId="2" fillId="0" borderId="6" xfId="1" applyFont="1" applyBorder="1" applyAlignment="1">
      <alignment horizontal="center" vertical="center"/>
    </xf>
    <xf numFmtId="164" fontId="2" fillId="0" borderId="6" xfId="1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49" fontId="2" fillId="2" borderId="8" xfId="4" applyNumberFormat="1" applyFont="1" applyFill="1" applyBorder="1" applyAlignment="1">
      <alignment horizontal="center" vertical="center"/>
    </xf>
    <xf numFmtId="165" fontId="2" fillId="0" borderId="6" xfId="1" applyNumberFormat="1" applyFont="1" applyBorder="1" applyAlignment="1">
      <alignment horizontal="center" vertical="center" wrapText="1"/>
    </xf>
    <xf numFmtId="166" fontId="2" fillId="4" borderId="6" xfId="1" applyNumberFormat="1" applyFont="1" applyFill="1" applyBorder="1" applyAlignment="1">
      <alignment horizontal="center" vertical="center" wrapText="1"/>
    </xf>
    <xf numFmtId="2" fontId="2" fillId="0" borderId="6" xfId="1" applyNumberFormat="1" applyFont="1" applyBorder="1" applyAlignment="1">
      <alignment horizontal="center" vertical="center" wrapText="1"/>
    </xf>
    <xf numFmtId="164" fontId="2" fillId="0" borderId="5" xfId="1" applyFont="1" applyBorder="1" applyAlignment="1">
      <alignment horizontal="center" vertical="top" wrapText="1"/>
    </xf>
    <xf numFmtId="164" fontId="2" fillId="0" borderId="5" xfId="1" applyFont="1" applyBorder="1" applyAlignment="1">
      <alignment horizontal="center" vertical="center"/>
    </xf>
    <xf numFmtId="168" fontId="2" fillId="0" borderId="5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 wrapText="1"/>
    </xf>
    <xf numFmtId="166" fontId="2" fillId="4" borderId="5" xfId="1" applyNumberFormat="1" applyFont="1" applyFill="1" applyBorder="1" applyAlignment="1">
      <alignment horizontal="center" vertical="center" wrapText="1"/>
    </xf>
    <xf numFmtId="2" fontId="2" fillId="0" borderId="5" xfId="1" applyNumberFormat="1" applyFont="1" applyBorder="1" applyAlignment="1">
      <alignment horizontal="center" vertical="center"/>
    </xf>
    <xf numFmtId="168" fontId="2" fillId="0" borderId="5" xfId="1" applyNumberFormat="1" applyFont="1" applyBorder="1" applyAlignment="1">
      <alignment horizontal="center" vertical="center" wrapText="1"/>
    </xf>
    <xf numFmtId="164" fontId="2" fillId="0" borderId="5" xfId="1" applyFont="1" applyBorder="1" applyAlignment="1">
      <alignment horizontal="center" vertical="center" wrapText="1"/>
    </xf>
    <xf numFmtId="2" fontId="2" fillId="0" borderId="5" xfId="1" applyNumberFormat="1" applyFont="1" applyBorder="1" applyAlignment="1">
      <alignment horizontal="center" vertical="center" wrapText="1"/>
    </xf>
    <xf numFmtId="164" fontId="2" fillId="0" borderId="9" xfId="1" applyFont="1" applyBorder="1" applyAlignment="1">
      <alignment horizontal="center" vertical="center" wrapText="1"/>
    </xf>
    <xf numFmtId="164" fontId="2" fillId="0" borderId="7" xfId="1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top" wrapText="1"/>
    </xf>
    <xf numFmtId="164" fontId="2" fillId="0" borderId="0" xfId="1" applyFont="1" applyBorder="1" applyAlignment="1">
      <alignment vertical="top" wrapText="1"/>
    </xf>
    <xf numFmtId="164" fontId="2" fillId="0" borderId="1" xfId="1" applyFont="1" applyBorder="1" applyAlignment="1">
      <alignment vertical="top" wrapText="1"/>
    </xf>
    <xf numFmtId="164" fontId="10" fillId="0" borderId="8" xfId="1" applyFont="1" applyBorder="1" applyAlignment="1">
      <alignment horizontal="center" vertical="center" wrapText="1"/>
    </xf>
    <xf numFmtId="164" fontId="10" fillId="0" borderId="1" xfId="1" applyFont="1" applyBorder="1" applyAlignment="1">
      <alignment horizontal="center" vertical="center" wrapText="1"/>
    </xf>
    <xf numFmtId="164" fontId="10" fillId="0" borderId="7" xfId="1" applyFont="1" applyBorder="1" applyAlignment="1">
      <alignment horizontal="center" vertical="center" wrapText="1"/>
    </xf>
    <xf numFmtId="164" fontId="11" fillId="0" borderId="8" xfId="1" applyFont="1" applyBorder="1" applyAlignment="1">
      <alignment horizontal="center" vertical="center" wrapText="1"/>
    </xf>
    <xf numFmtId="164" fontId="11" fillId="0" borderId="15" xfId="1" applyFont="1" applyBorder="1" applyAlignment="1">
      <alignment horizontal="center" vertical="center" wrapText="1"/>
    </xf>
    <xf numFmtId="164" fontId="11" fillId="0" borderId="1" xfId="1" applyFont="1" applyBorder="1" applyAlignment="1">
      <alignment horizontal="center" vertical="center" wrapText="1"/>
    </xf>
    <xf numFmtId="164" fontId="11" fillId="0" borderId="9" xfId="1" applyFont="1" applyBorder="1" applyAlignment="1">
      <alignment horizontal="left" vertical="center" wrapText="1"/>
    </xf>
    <xf numFmtId="164" fontId="12" fillId="0" borderId="12" xfId="1" applyFont="1" applyBorder="1" applyAlignment="1">
      <alignment horizontal="center" vertical="center" wrapText="1"/>
    </xf>
    <xf numFmtId="164" fontId="12" fillId="0" borderId="7" xfId="1" applyFont="1" applyBorder="1" applyAlignment="1">
      <alignment horizontal="center" vertical="center" wrapText="1"/>
    </xf>
    <xf numFmtId="164" fontId="11" fillId="0" borderId="7" xfId="1" applyFont="1" applyBorder="1" applyAlignment="1">
      <alignment horizontal="center" vertical="center" wrapText="1"/>
    </xf>
    <xf numFmtId="164" fontId="11" fillId="0" borderId="1" xfId="1" applyFont="1" applyBorder="1" applyAlignment="1">
      <alignment horizontal="left" vertical="center" wrapText="1"/>
    </xf>
    <xf numFmtId="164" fontId="12" fillId="0" borderId="3" xfId="1" applyFont="1" applyBorder="1" applyAlignment="1">
      <alignment horizontal="center" vertical="center" wrapText="1"/>
    </xf>
    <xf numFmtId="164" fontId="12" fillId="0" borderId="2" xfId="1" applyFont="1" applyBorder="1" applyAlignment="1">
      <alignment horizontal="center" vertical="center" wrapText="1"/>
    </xf>
    <xf numFmtId="168" fontId="11" fillId="3" borderId="2" xfId="1" applyNumberFormat="1" applyFont="1" applyFill="1" applyBorder="1" applyAlignment="1">
      <alignment horizontal="center" vertical="center"/>
    </xf>
    <xf numFmtId="164" fontId="11" fillId="3" borderId="2" xfId="1" applyFont="1" applyFill="1" applyBorder="1" applyAlignment="1">
      <alignment horizontal="center" vertical="center"/>
    </xf>
    <xf numFmtId="49" fontId="13" fillId="5" borderId="5" xfId="3" applyNumberFormat="1" applyFont="1" applyFill="1" applyBorder="1" applyAlignment="1">
      <alignment horizontal="left" vertical="center" wrapText="1"/>
    </xf>
    <xf numFmtId="169" fontId="12" fillId="3" borderId="2" xfId="1" applyNumberFormat="1" applyFont="1" applyFill="1" applyBorder="1" applyAlignment="1">
      <alignment horizontal="center" vertical="center"/>
    </xf>
    <xf numFmtId="49" fontId="13" fillId="7" borderId="4" xfId="5" applyNumberFormat="1" applyFont="1" applyFill="1" applyBorder="1" applyAlignment="1">
      <alignment horizontal="left" vertical="center" wrapText="1"/>
    </xf>
    <xf numFmtId="49" fontId="14" fillId="3" borderId="0" xfId="1" applyNumberFormat="1" applyFont="1" applyFill="1" applyBorder="1" applyAlignment="1">
      <alignment horizontal="left" vertical="center" wrapText="1"/>
    </xf>
    <xf numFmtId="0" fontId="14" fillId="2" borderId="5" xfId="1" applyNumberFormat="1" applyFont="1" applyFill="1" applyBorder="1" applyAlignment="1">
      <alignment horizontal="left" vertical="center" wrapText="1"/>
    </xf>
    <xf numFmtId="169" fontId="12" fillId="3" borderId="12" xfId="1" applyNumberFormat="1" applyFont="1" applyFill="1" applyBorder="1" applyAlignment="1">
      <alignment horizontal="center" vertical="center"/>
    </xf>
    <xf numFmtId="169" fontId="12" fillId="3" borderId="7" xfId="1" applyNumberFormat="1" applyFont="1" applyFill="1" applyBorder="1" applyAlignment="1">
      <alignment horizontal="center" vertical="center"/>
    </xf>
    <xf numFmtId="164" fontId="11" fillId="3" borderId="7" xfId="1" applyFont="1" applyFill="1" applyBorder="1" applyAlignment="1">
      <alignment horizontal="center" vertical="center"/>
    </xf>
    <xf numFmtId="49" fontId="13" fillId="5" borderId="8" xfId="3" applyNumberFormat="1" applyFont="1" applyFill="1" applyBorder="1" applyAlignment="1">
      <alignment horizontal="left" vertical="center" wrapText="1"/>
    </xf>
    <xf numFmtId="169" fontId="12" fillId="3" borderId="6" xfId="1" applyNumberFormat="1" applyFont="1" applyFill="1" applyBorder="1" applyAlignment="1">
      <alignment horizontal="center" vertical="center"/>
    </xf>
    <xf numFmtId="168" fontId="11" fillId="3" borderId="6" xfId="1" applyNumberFormat="1" applyFont="1" applyFill="1" applyBorder="1" applyAlignment="1">
      <alignment horizontal="center" vertical="center" wrapText="1"/>
    </xf>
    <xf numFmtId="164" fontId="11" fillId="3" borderId="6" xfId="1" applyFont="1" applyFill="1" applyBorder="1" applyAlignment="1">
      <alignment horizontal="center" vertical="center" wrapText="1"/>
    </xf>
    <xf numFmtId="169" fontId="12" fillId="3" borderId="5" xfId="1" applyNumberFormat="1" applyFont="1" applyFill="1" applyBorder="1" applyAlignment="1">
      <alignment horizontal="center" vertical="center"/>
    </xf>
    <xf numFmtId="168" fontId="11" fillId="3" borderId="5" xfId="1" applyNumberFormat="1" applyFont="1" applyFill="1" applyBorder="1" applyAlignment="1">
      <alignment horizontal="center" vertical="center" wrapText="1"/>
    </xf>
    <xf numFmtId="164" fontId="11" fillId="3" borderId="5" xfId="1" applyFont="1" applyFill="1" applyBorder="1" applyAlignment="1">
      <alignment horizontal="center" vertical="center" wrapText="1"/>
    </xf>
    <xf numFmtId="2" fontId="10" fillId="0" borderId="14" xfId="1" applyNumberFormat="1" applyFont="1" applyBorder="1" applyAlignment="1">
      <alignment horizontal="center" vertical="center"/>
    </xf>
    <xf numFmtId="2" fontId="10" fillId="0" borderId="2" xfId="1" applyNumberFormat="1" applyFont="1" applyBorder="1" applyAlignment="1">
      <alignment horizontal="center" vertical="center"/>
    </xf>
    <xf numFmtId="168" fontId="10" fillId="0" borderId="2" xfId="1" applyNumberFormat="1" applyFont="1" applyBorder="1" applyAlignment="1">
      <alignment horizontal="center" vertical="center" wrapText="1"/>
    </xf>
    <xf numFmtId="164" fontId="10" fillId="0" borderId="2" xfId="1" applyFont="1" applyBorder="1" applyAlignment="1">
      <alignment horizontal="center" vertical="center"/>
    </xf>
    <xf numFmtId="164" fontId="10" fillId="0" borderId="14" xfId="1" applyFont="1" applyBorder="1" applyAlignment="1">
      <alignment horizontal="center" vertical="center" wrapText="1"/>
    </xf>
    <xf numFmtId="164" fontId="10" fillId="0" borderId="2" xfId="1" applyFont="1" applyBorder="1" applyAlignment="1">
      <alignment horizontal="center" vertical="center" wrapText="1"/>
    </xf>
    <xf numFmtId="164" fontId="10" fillId="0" borderId="3" xfId="1" applyFont="1" applyBorder="1" applyAlignment="1">
      <alignment horizontal="center" vertical="center" wrapText="1"/>
    </xf>
    <xf numFmtId="168" fontId="10" fillId="0" borderId="2" xfId="1" applyNumberFormat="1" applyFont="1" applyBorder="1" applyAlignment="1">
      <alignment horizontal="center" vertical="center"/>
    </xf>
    <xf numFmtId="164" fontId="10" fillId="0" borderId="7" xfId="1" applyFont="1" applyBorder="1" applyAlignment="1">
      <alignment horizontal="center" vertical="center"/>
    </xf>
    <xf numFmtId="168" fontId="10" fillId="0" borderId="7" xfId="1" applyNumberFormat="1" applyFont="1" applyBorder="1" applyAlignment="1">
      <alignment horizontal="center" vertical="center"/>
    </xf>
    <xf numFmtId="168" fontId="10" fillId="0" borderId="7" xfId="1" applyNumberFormat="1" applyFont="1" applyBorder="1" applyAlignment="1">
      <alignment horizontal="center" vertical="center" wrapText="1"/>
    </xf>
    <xf numFmtId="164" fontId="10" fillId="0" borderId="6" xfId="1" applyFont="1" applyBorder="1" applyAlignment="1">
      <alignment horizontal="center" vertical="center"/>
    </xf>
    <xf numFmtId="168" fontId="10" fillId="0" borderId="6" xfId="1" applyNumberFormat="1" applyFont="1" applyBorder="1" applyAlignment="1">
      <alignment horizontal="center" vertical="center"/>
    </xf>
    <xf numFmtId="170" fontId="10" fillId="0" borderId="2" xfId="1" applyNumberFormat="1" applyFont="1" applyBorder="1" applyAlignment="1">
      <alignment horizontal="center" vertical="center"/>
    </xf>
    <xf numFmtId="2" fontId="10" fillId="0" borderId="6" xfId="1" applyNumberFormat="1" applyFont="1" applyBorder="1" applyAlignment="1">
      <alignment horizontal="center" vertical="center"/>
    </xf>
    <xf numFmtId="168" fontId="10" fillId="0" borderId="6" xfId="1" applyNumberFormat="1" applyFont="1" applyBorder="1" applyAlignment="1">
      <alignment horizontal="center" vertical="center" wrapText="1"/>
    </xf>
    <xf numFmtId="164" fontId="11" fillId="3" borderId="25" xfId="1" applyFont="1" applyFill="1" applyBorder="1" applyAlignment="1">
      <alignment horizontal="center" vertical="center"/>
    </xf>
    <xf numFmtId="164" fontId="11" fillId="3" borderId="26" xfId="1" applyFont="1" applyFill="1" applyBorder="1" applyAlignment="1">
      <alignment horizontal="center" vertical="center"/>
    </xf>
    <xf numFmtId="168" fontId="11" fillId="3" borderId="6" xfId="1" applyNumberFormat="1" applyFont="1" applyFill="1" applyBorder="1" applyAlignment="1">
      <alignment horizontal="center" vertical="center"/>
    </xf>
    <xf numFmtId="168" fontId="11" fillId="3" borderId="7" xfId="1" applyNumberFormat="1" applyFont="1" applyFill="1" applyBorder="1" applyAlignment="1">
      <alignment horizontal="center" vertical="center"/>
    </xf>
    <xf numFmtId="49" fontId="2" fillId="6" borderId="22" xfId="3" applyNumberFormat="1" applyFont="1" applyFill="1" applyBorder="1" applyAlignment="1">
      <alignment horizontal="center" vertical="center"/>
    </xf>
    <xf numFmtId="49" fontId="2" fillId="6" borderId="23" xfId="3" applyNumberFormat="1" applyFont="1" applyFill="1" applyBorder="1" applyAlignment="1">
      <alignment horizontal="center" vertical="center"/>
    </xf>
    <xf numFmtId="49" fontId="13" fillId="7" borderId="29" xfId="5" applyNumberFormat="1" applyFont="1" applyFill="1" applyBorder="1" applyAlignment="1">
      <alignment horizontal="left" vertical="center" wrapText="1"/>
    </xf>
    <xf numFmtId="49" fontId="13" fillId="7" borderId="9" xfId="5" applyNumberFormat="1" applyFont="1" applyFill="1" applyBorder="1" applyAlignment="1">
      <alignment horizontal="left" vertical="center" wrapText="1"/>
    </xf>
    <xf numFmtId="169" fontId="12" fillId="3" borderId="27" xfId="1" applyNumberFormat="1" applyFont="1" applyFill="1" applyBorder="1" applyAlignment="1">
      <alignment horizontal="center" vertical="center"/>
    </xf>
    <xf numFmtId="169" fontId="12" fillId="3" borderId="28" xfId="1" applyNumberFormat="1" applyFont="1" applyFill="1" applyBorder="1" applyAlignment="1">
      <alignment horizontal="center" vertical="center"/>
    </xf>
    <xf numFmtId="169" fontId="12" fillId="3" borderId="6" xfId="1" applyNumberFormat="1" applyFont="1" applyFill="1" applyBorder="1" applyAlignment="1">
      <alignment horizontal="center" vertical="center"/>
    </xf>
    <xf numFmtId="169" fontId="12" fillId="3" borderId="7" xfId="1" applyNumberFormat="1" applyFont="1" applyFill="1" applyBorder="1" applyAlignment="1">
      <alignment horizontal="center" vertical="center"/>
    </xf>
    <xf numFmtId="49" fontId="13" fillId="7" borderId="21" xfId="5" applyNumberFormat="1" applyFont="1" applyFill="1" applyBorder="1" applyAlignment="1">
      <alignment horizontal="left" vertical="center" wrapText="1"/>
    </xf>
    <xf numFmtId="169" fontId="12" fillId="3" borderId="14" xfId="1" applyNumberFormat="1" applyFont="1" applyFill="1" applyBorder="1" applyAlignment="1">
      <alignment horizontal="center" vertical="center"/>
    </xf>
    <xf numFmtId="169" fontId="12" fillId="3" borderId="12" xfId="1" applyNumberFormat="1" applyFont="1" applyFill="1" applyBorder="1" applyAlignment="1">
      <alignment horizontal="center" vertical="center"/>
    </xf>
    <xf numFmtId="49" fontId="2" fillId="6" borderId="18" xfId="3" applyNumberFormat="1" applyFont="1" applyFill="1" applyBorder="1" applyAlignment="1">
      <alignment horizontal="center" vertical="center"/>
    </xf>
    <xf numFmtId="49" fontId="2" fillId="6" borderId="19" xfId="3" applyNumberFormat="1" applyFont="1" applyFill="1" applyBorder="1" applyAlignment="1">
      <alignment horizontal="center" vertical="center"/>
    </xf>
    <xf numFmtId="49" fontId="13" fillId="7" borderId="20" xfId="5" applyNumberFormat="1" applyFont="1" applyFill="1" applyBorder="1" applyAlignment="1">
      <alignment horizontal="left" vertical="center" wrapText="1"/>
    </xf>
    <xf numFmtId="49" fontId="13" fillId="7" borderId="24" xfId="5" applyNumberFormat="1" applyFont="1" applyFill="1" applyBorder="1" applyAlignment="1">
      <alignment horizontal="left" vertical="center" wrapText="1"/>
    </xf>
    <xf numFmtId="168" fontId="12" fillId="0" borderId="1" xfId="1" applyNumberFormat="1" applyFont="1" applyBorder="1" applyAlignment="1">
      <alignment horizontal="center" vertical="center" wrapText="1"/>
    </xf>
    <xf numFmtId="164" fontId="12" fillId="0" borderId="1" xfId="1" applyFont="1" applyBorder="1" applyAlignment="1">
      <alignment horizontal="center" vertical="center" wrapText="1"/>
    </xf>
    <xf numFmtId="164" fontId="10" fillId="0" borderId="8" xfId="1" applyFont="1" applyBorder="1" applyAlignment="1">
      <alignment horizontal="left" vertical="center" wrapText="1"/>
    </xf>
    <xf numFmtId="164" fontId="10" fillId="0" borderId="17" xfId="1" applyFont="1" applyBorder="1" applyAlignment="1">
      <alignment horizontal="left" vertical="center" wrapText="1"/>
    </xf>
    <xf numFmtId="164" fontId="10" fillId="0" borderId="9" xfId="1" applyFont="1" applyBorder="1" applyAlignment="1">
      <alignment horizontal="left" vertical="center" wrapText="1"/>
    </xf>
    <xf numFmtId="164" fontId="2" fillId="0" borderId="8" xfId="1" applyFont="1" applyBorder="1" applyAlignment="1">
      <alignment horizontal="center" vertical="center" wrapText="1"/>
    </xf>
    <xf numFmtId="164" fontId="2" fillId="0" borderId="17" xfId="1" applyFont="1" applyBorder="1" applyAlignment="1">
      <alignment horizontal="center" vertical="center" wrapText="1"/>
    </xf>
    <xf numFmtId="164" fontId="2" fillId="0" borderId="9" xfId="1" applyFont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164" fontId="2" fillId="0" borderId="6" xfId="1" applyFont="1" applyFill="1" applyBorder="1" applyAlignment="1">
      <alignment horizontal="center" vertical="center" wrapText="1"/>
    </xf>
    <xf numFmtId="164" fontId="2" fillId="0" borderId="7" xfId="1" applyFont="1" applyFill="1" applyBorder="1" applyAlignment="1">
      <alignment horizontal="center" vertical="center" wrapText="1"/>
    </xf>
    <xf numFmtId="164" fontId="2" fillId="0" borderId="3" xfId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164" fontId="2" fillId="0" borderId="16" xfId="1" applyFont="1" applyFill="1" applyBorder="1" applyAlignment="1">
      <alignment horizontal="center" vertical="center" wrapText="1"/>
    </xf>
    <xf numFmtId="49" fontId="2" fillId="5" borderId="8" xfId="4" applyNumberFormat="1" applyFont="1" applyFill="1" applyBorder="1" applyAlignment="1">
      <alignment horizontal="center" vertical="center"/>
    </xf>
    <xf numFmtId="49" fontId="2" fillId="5" borderId="9" xfId="4" applyNumberFormat="1" applyFont="1" applyFill="1" applyBorder="1" applyAlignment="1">
      <alignment horizontal="center" vertical="center"/>
    </xf>
    <xf numFmtId="0" fontId="14" fillId="2" borderId="10" xfId="1" applyNumberFormat="1" applyFont="1" applyFill="1" applyBorder="1" applyAlignment="1">
      <alignment horizontal="left" vertical="center" wrapText="1"/>
    </xf>
    <xf numFmtId="0" fontId="14" fillId="2" borderId="11" xfId="1" applyNumberFormat="1" applyFont="1" applyFill="1" applyBorder="1" applyAlignment="1">
      <alignment horizontal="left" vertical="center" wrapText="1"/>
    </xf>
    <xf numFmtId="164" fontId="11" fillId="3" borderId="6" xfId="1" applyFont="1" applyFill="1" applyBorder="1" applyAlignment="1">
      <alignment horizontal="center" vertical="center"/>
    </xf>
    <xf numFmtId="164" fontId="11" fillId="3" borderId="7" xfId="1" applyFont="1" applyFill="1" applyBorder="1" applyAlignment="1">
      <alignment horizontal="center" vertical="center"/>
    </xf>
    <xf numFmtId="168" fontId="10" fillId="0" borderId="6" xfId="1" applyNumberFormat="1" applyFont="1" applyBorder="1" applyAlignment="1">
      <alignment horizontal="center" vertical="center" wrapText="1"/>
    </xf>
    <xf numFmtId="168" fontId="10" fillId="0" borderId="7" xfId="1" applyNumberFormat="1" applyFont="1" applyBorder="1" applyAlignment="1">
      <alignment horizontal="center" vertical="center" wrapText="1"/>
    </xf>
    <xf numFmtId="164" fontId="2" fillId="0" borderId="6" xfId="1" applyFont="1" applyBorder="1" applyAlignment="1">
      <alignment horizontal="center" vertical="top" wrapText="1"/>
    </xf>
    <xf numFmtId="164" fontId="2" fillId="0" borderId="7" xfId="1" applyFont="1" applyBorder="1" applyAlignment="1">
      <alignment horizontal="center" vertical="top" wrapText="1"/>
    </xf>
    <xf numFmtId="2" fontId="10" fillId="0" borderId="6" xfId="1" applyNumberFormat="1" applyFont="1" applyBorder="1" applyAlignment="1">
      <alignment horizontal="center" vertical="center"/>
    </xf>
    <xf numFmtId="2" fontId="10" fillId="0" borderId="7" xfId="1" applyNumberFormat="1" applyFont="1" applyBorder="1" applyAlignment="1">
      <alignment horizontal="center" vertical="center"/>
    </xf>
    <xf numFmtId="168" fontId="10" fillId="0" borderId="6" xfId="1" applyNumberFormat="1" applyFont="1" applyBorder="1" applyAlignment="1">
      <alignment horizontal="center" vertical="center"/>
    </xf>
    <xf numFmtId="168" fontId="10" fillId="0" borderId="7" xfId="1" applyNumberFormat="1" applyFont="1" applyBorder="1" applyAlignment="1">
      <alignment horizontal="center" vertical="center"/>
    </xf>
  </cellXfs>
  <cellStyles count="6">
    <cellStyle name="Excel Built-in Excel Built-in Explanatory Text" xfId="2"/>
    <cellStyle name="Excel Built-in Explanatory Text" xfId="5"/>
    <cellStyle name="Excel Built-in Normal" xfId="1"/>
    <cellStyle name="TableStyleLight1" xfId="4"/>
    <cellStyle name="Обычный" xfId="0" builtinId="0"/>
    <cellStyle name="Пояснение" xfId="3" builtinId="5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tabSelected="1" zoomScaleNormal="100" zoomScaleSheetLayoutView="100" workbookViewId="0">
      <selection sqref="A1:AF1"/>
    </sheetView>
  </sheetViews>
  <sheetFormatPr defaultRowHeight="12.75" x14ac:dyDescent="0.2"/>
  <cols>
    <col min="1" max="1" width="5.7109375" style="5" customWidth="1"/>
    <col min="2" max="2" width="18.28515625" style="5" customWidth="1"/>
    <col min="3" max="4" width="12.42578125" style="5" customWidth="1"/>
    <col min="5" max="5" width="9.140625" style="5" customWidth="1"/>
    <col min="6" max="6" width="9.140625" style="5"/>
    <col min="7" max="7" width="23.85546875" style="20" customWidth="1"/>
    <col min="8" max="8" width="11.42578125" style="20" customWidth="1"/>
    <col min="9" max="10" width="9.140625" style="20"/>
    <col min="11" max="11" width="23.42578125" style="20" customWidth="1"/>
    <col min="12" max="12" width="11.28515625" style="20" customWidth="1"/>
    <col min="13" max="14" width="9.140625" style="20"/>
    <col min="15" max="15" width="19" style="20" customWidth="1"/>
    <col min="16" max="16" width="11.42578125" style="20" customWidth="1"/>
    <col min="17" max="17" width="10.28515625" style="20" customWidth="1"/>
    <col min="18" max="18" width="9.140625" style="20"/>
    <col min="19" max="24" width="0" style="20" hidden="1" customWidth="1"/>
    <col min="25" max="25" width="20.7109375" style="20" customWidth="1"/>
    <col min="26" max="26" width="11.28515625" style="20" customWidth="1"/>
    <col min="27" max="27" width="9.140625" style="20"/>
    <col min="28" max="28" width="10.42578125" style="21" customWidth="1"/>
    <col min="29" max="29" width="20.42578125" style="20" customWidth="1"/>
    <col min="30" max="30" width="11.28515625" style="20" customWidth="1"/>
    <col min="31" max="31" width="10.140625" style="20" customWidth="1"/>
    <col min="32" max="32" width="9.5703125" style="21" customWidth="1"/>
    <col min="33" max="16384" width="9.140625" style="5"/>
  </cols>
  <sheetData>
    <row r="1" spans="1:32" ht="23.25" customHeight="1" x14ac:dyDescent="0.2">
      <c r="A1" s="124" t="s">
        <v>64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</row>
    <row r="2" spans="1:32" ht="30.75" customHeight="1" x14ac:dyDescent="0.2">
      <c r="A2" s="120" t="s">
        <v>0</v>
      </c>
      <c r="B2" s="120" t="s">
        <v>1</v>
      </c>
      <c r="C2" s="125" t="s">
        <v>62</v>
      </c>
      <c r="D2" s="123"/>
      <c r="E2" s="120" t="s">
        <v>2</v>
      </c>
      <c r="F2" s="120"/>
      <c r="G2" s="120" t="s">
        <v>65</v>
      </c>
      <c r="H2" s="120"/>
      <c r="I2" s="120"/>
      <c r="J2" s="120"/>
      <c r="K2" s="120" t="s">
        <v>66</v>
      </c>
      <c r="L2" s="120"/>
      <c r="M2" s="120"/>
      <c r="N2" s="120"/>
      <c r="O2" s="120" t="s">
        <v>67</v>
      </c>
      <c r="P2" s="120"/>
      <c r="Q2" s="120"/>
      <c r="R2" s="120"/>
      <c r="S2" s="120" t="s">
        <v>7</v>
      </c>
      <c r="T2" s="120"/>
      <c r="U2" s="120"/>
      <c r="V2" s="120"/>
      <c r="W2" s="120"/>
      <c r="X2" s="120"/>
      <c r="Y2" s="120" t="s">
        <v>68</v>
      </c>
      <c r="Z2" s="120"/>
      <c r="AA2" s="120"/>
      <c r="AB2" s="120"/>
      <c r="AC2" s="120" t="s">
        <v>69</v>
      </c>
      <c r="AD2" s="120"/>
      <c r="AE2" s="120"/>
      <c r="AF2" s="120"/>
    </row>
    <row r="3" spans="1:32" ht="15" customHeight="1" x14ac:dyDescent="0.2">
      <c r="A3" s="120"/>
      <c r="B3" s="120"/>
      <c r="C3" s="121" t="s">
        <v>59</v>
      </c>
      <c r="D3" s="121" t="s">
        <v>60</v>
      </c>
      <c r="E3" s="120" t="s">
        <v>3</v>
      </c>
      <c r="F3" s="120" t="s">
        <v>4</v>
      </c>
      <c r="G3" s="123" t="s">
        <v>8</v>
      </c>
      <c r="H3" s="123"/>
      <c r="I3" s="120" t="s">
        <v>9</v>
      </c>
      <c r="J3" s="120"/>
      <c r="K3" s="123" t="s">
        <v>8</v>
      </c>
      <c r="L3" s="123"/>
      <c r="M3" s="120" t="s">
        <v>9</v>
      </c>
      <c r="N3" s="120"/>
      <c r="O3" s="123" t="s">
        <v>8</v>
      </c>
      <c r="P3" s="123"/>
      <c r="Q3" s="120" t="s">
        <v>9</v>
      </c>
      <c r="R3" s="120"/>
      <c r="S3" s="123" t="s">
        <v>8</v>
      </c>
      <c r="T3" s="123"/>
      <c r="U3" s="120" t="s">
        <v>9</v>
      </c>
      <c r="V3" s="120"/>
      <c r="W3" s="120"/>
      <c r="X3" s="120" t="s">
        <v>10</v>
      </c>
      <c r="Y3" s="123" t="s">
        <v>8</v>
      </c>
      <c r="Z3" s="123"/>
      <c r="AA3" s="120" t="s">
        <v>9</v>
      </c>
      <c r="AB3" s="120"/>
      <c r="AC3" s="123" t="s">
        <v>8</v>
      </c>
      <c r="AD3" s="123"/>
      <c r="AE3" s="120" t="s">
        <v>9</v>
      </c>
      <c r="AF3" s="120"/>
    </row>
    <row r="4" spans="1:32" ht="63.75" x14ac:dyDescent="0.2">
      <c r="A4" s="120"/>
      <c r="B4" s="120"/>
      <c r="C4" s="122"/>
      <c r="D4" s="122"/>
      <c r="E4" s="120"/>
      <c r="F4" s="120"/>
      <c r="G4" s="1" t="s">
        <v>11</v>
      </c>
      <c r="H4" s="1" t="s">
        <v>63</v>
      </c>
      <c r="I4" s="1" t="s">
        <v>13</v>
      </c>
      <c r="J4" s="3" t="s">
        <v>61</v>
      </c>
      <c r="K4" s="1" t="s">
        <v>11</v>
      </c>
      <c r="L4" s="1" t="s">
        <v>63</v>
      </c>
      <c r="M4" s="1" t="s">
        <v>13</v>
      </c>
      <c r="N4" s="3" t="s">
        <v>61</v>
      </c>
      <c r="O4" s="1" t="s">
        <v>11</v>
      </c>
      <c r="P4" s="1" t="s">
        <v>63</v>
      </c>
      <c r="Q4" s="1" t="s">
        <v>19</v>
      </c>
      <c r="R4" s="3" t="s">
        <v>61</v>
      </c>
      <c r="S4" s="1" t="s">
        <v>11</v>
      </c>
      <c r="T4" s="1" t="s">
        <v>12</v>
      </c>
      <c r="U4" s="1" t="s">
        <v>14</v>
      </c>
      <c r="V4" s="1" t="s">
        <v>16</v>
      </c>
      <c r="W4" s="1" t="s">
        <v>15</v>
      </c>
      <c r="X4" s="120"/>
      <c r="Y4" s="1" t="s">
        <v>11</v>
      </c>
      <c r="Z4" s="1" t="s">
        <v>63</v>
      </c>
      <c r="AA4" s="1" t="s">
        <v>14</v>
      </c>
      <c r="AB4" s="3" t="s">
        <v>61</v>
      </c>
      <c r="AC4" s="1" t="s">
        <v>11</v>
      </c>
      <c r="AD4" s="1" t="s">
        <v>63</v>
      </c>
      <c r="AE4" s="1" t="s">
        <v>19</v>
      </c>
      <c r="AF4" s="3" t="s">
        <v>61</v>
      </c>
    </row>
    <row r="5" spans="1:32" x14ac:dyDescent="0.2">
      <c r="A5" s="27">
        <v>1</v>
      </c>
      <c r="B5" s="27">
        <v>2</v>
      </c>
      <c r="C5" s="27">
        <v>3</v>
      </c>
      <c r="D5" s="27"/>
      <c r="E5" s="27">
        <v>4</v>
      </c>
      <c r="F5" s="1">
        <v>5</v>
      </c>
      <c r="G5" s="27">
        <v>6</v>
      </c>
      <c r="H5" s="1">
        <v>7</v>
      </c>
      <c r="I5" s="1">
        <v>8</v>
      </c>
      <c r="J5" s="1">
        <v>10</v>
      </c>
      <c r="K5" s="1">
        <v>12</v>
      </c>
      <c r="L5" s="1">
        <v>13</v>
      </c>
      <c r="M5" s="1">
        <v>14</v>
      </c>
      <c r="N5" s="1">
        <v>16</v>
      </c>
      <c r="O5" s="1">
        <v>18</v>
      </c>
      <c r="P5" s="1">
        <v>19</v>
      </c>
      <c r="Q5" s="1">
        <v>20</v>
      </c>
      <c r="R5" s="1">
        <v>22</v>
      </c>
      <c r="S5" s="1">
        <v>18</v>
      </c>
      <c r="T5" s="1">
        <v>19</v>
      </c>
      <c r="U5" s="1">
        <v>20</v>
      </c>
      <c r="V5" s="1">
        <v>21</v>
      </c>
      <c r="W5" s="1">
        <v>22</v>
      </c>
      <c r="X5" s="1">
        <v>23</v>
      </c>
      <c r="Y5" s="1">
        <v>18</v>
      </c>
      <c r="Z5" s="1">
        <v>19</v>
      </c>
      <c r="AA5" s="1">
        <v>20</v>
      </c>
      <c r="AB5" s="1">
        <v>21</v>
      </c>
      <c r="AC5" s="1">
        <v>18</v>
      </c>
      <c r="AD5" s="1">
        <v>19</v>
      </c>
      <c r="AE5" s="1">
        <v>20</v>
      </c>
      <c r="AF5" s="1">
        <v>21</v>
      </c>
    </row>
    <row r="6" spans="1:32" ht="92.25" customHeight="1" x14ac:dyDescent="0.2">
      <c r="A6" s="117">
        <v>1</v>
      </c>
      <c r="B6" s="114" t="s">
        <v>70</v>
      </c>
      <c r="C6" s="113">
        <v>10.044</v>
      </c>
      <c r="D6" s="112">
        <f>J6+J7+AF8+AF9</f>
        <v>10.044495849440001</v>
      </c>
      <c r="E6" s="50">
        <v>6.6</v>
      </c>
      <c r="F6" s="51" t="s">
        <v>5</v>
      </c>
      <c r="G6" s="44" t="s">
        <v>38</v>
      </c>
      <c r="H6" s="77">
        <v>775512.3</v>
      </c>
      <c r="I6" s="78">
        <v>6.6040000000000001</v>
      </c>
      <c r="J6" s="79">
        <f>H6*I6/1000000</f>
        <v>5.1214832291999999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92.25" customHeight="1" x14ac:dyDescent="0.2">
      <c r="A7" s="118"/>
      <c r="B7" s="115"/>
      <c r="C7" s="113"/>
      <c r="D7" s="112"/>
      <c r="E7" s="50">
        <v>1.9</v>
      </c>
      <c r="F7" s="51" t="s">
        <v>5</v>
      </c>
      <c r="G7" s="7" t="s">
        <v>37</v>
      </c>
      <c r="H7" s="80">
        <v>963956.44</v>
      </c>
      <c r="I7" s="78">
        <v>1.8959999999999999</v>
      </c>
      <c r="J7" s="79">
        <f>H7*I7/1000000</f>
        <v>1.82766141024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67.5" customHeight="1" x14ac:dyDescent="0.2">
      <c r="A8" s="118"/>
      <c r="B8" s="115"/>
      <c r="C8" s="113"/>
      <c r="D8" s="112"/>
      <c r="E8" s="50">
        <v>113</v>
      </c>
      <c r="F8" s="50" t="s">
        <v>6</v>
      </c>
      <c r="G8" s="45"/>
      <c r="H8" s="47"/>
      <c r="I8" s="81"/>
      <c r="J8" s="82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7" t="s">
        <v>41</v>
      </c>
      <c r="AD8" s="80">
        <v>12327.22</v>
      </c>
      <c r="AE8" s="80">
        <v>113</v>
      </c>
      <c r="AF8" s="84">
        <f>AD8*AE8/1000000</f>
        <v>1.39297586</v>
      </c>
    </row>
    <row r="9" spans="1:32" ht="67.5" customHeight="1" x14ac:dyDescent="0.2">
      <c r="A9" s="119"/>
      <c r="B9" s="116"/>
      <c r="C9" s="113"/>
      <c r="D9" s="112"/>
      <c r="E9" s="52">
        <v>107</v>
      </c>
      <c r="F9" s="52" t="s">
        <v>6</v>
      </c>
      <c r="G9" s="46"/>
      <c r="H9" s="48"/>
      <c r="I9" s="48"/>
      <c r="J9" s="8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7" t="s">
        <v>42</v>
      </c>
      <c r="AD9" s="80">
        <v>15910.05</v>
      </c>
      <c r="AE9" s="80">
        <v>107</v>
      </c>
      <c r="AF9" s="84">
        <f>AD9*AE9/1000000</f>
        <v>1.7023753499999998</v>
      </c>
    </row>
    <row r="10" spans="1:32" ht="37.5" x14ac:dyDescent="0.2">
      <c r="A10" s="42" t="s">
        <v>43</v>
      </c>
      <c r="B10" s="53" t="s">
        <v>46</v>
      </c>
      <c r="C10" s="54">
        <v>0.28199999999999997</v>
      </c>
      <c r="D10" s="55" t="s">
        <v>49</v>
      </c>
      <c r="E10" s="56">
        <v>1</v>
      </c>
      <c r="F10" s="56" t="s">
        <v>6</v>
      </c>
      <c r="G10" s="43"/>
      <c r="H10" s="49"/>
      <c r="I10" s="49"/>
      <c r="J10" s="82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56.25" x14ac:dyDescent="0.2">
      <c r="A11" s="28" t="s">
        <v>44</v>
      </c>
      <c r="B11" s="57" t="s">
        <v>47</v>
      </c>
      <c r="C11" s="58">
        <v>0.34899999999999998</v>
      </c>
      <c r="D11" s="59" t="s">
        <v>49</v>
      </c>
      <c r="E11" s="60">
        <v>0.25</v>
      </c>
      <c r="F11" s="61" t="s">
        <v>18</v>
      </c>
      <c r="G11" s="1"/>
      <c r="H11" s="82"/>
      <c r="I11" s="82"/>
      <c r="J11" s="82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56.25" x14ac:dyDescent="0.2">
      <c r="A12" s="28" t="s">
        <v>45</v>
      </c>
      <c r="B12" s="57" t="s">
        <v>48</v>
      </c>
      <c r="C12" s="58">
        <v>0.34899999999999998</v>
      </c>
      <c r="D12" s="59" t="s">
        <v>49</v>
      </c>
      <c r="E12" s="60">
        <v>0.25</v>
      </c>
      <c r="F12" s="61" t="s">
        <v>18</v>
      </c>
      <c r="G12" s="1"/>
      <c r="H12" s="82"/>
      <c r="I12" s="82"/>
      <c r="J12" s="82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ht="75" x14ac:dyDescent="0.2">
      <c r="A13" s="4" t="s">
        <v>17</v>
      </c>
      <c r="B13" s="62" t="s">
        <v>73</v>
      </c>
      <c r="C13" s="63">
        <v>1.5449999999999999</v>
      </c>
      <c r="D13" s="63" t="s">
        <v>49</v>
      </c>
      <c r="E13" s="60">
        <v>0.25</v>
      </c>
      <c r="F13" s="61" t="s">
        <v>18</v>
      </c>
      <c r="G13" s="1"/>
      <c r="H13" s="80"/>
      <c r="I13" s="80"/>
      <c r="J13" s="78"/>
      <c r="K13" s="7"/>
      <c r="L13" s="2"/>
      <c r="M13" s="8"/>
      <c r="N13" s="2"/>
      <c r="O13" s="7"/>
      <c r="P13" s="26"/>
      <c r="Q13" s="2"/>
      <c r="R13" s="8"/>
      <c r="S13" s="2"/>
      <c r="T13" s="2"/>
      <c r="U13" s="2"/>
      <c r="V13" s="2"/>
      <c r="W13" s="9"/>
      <c r="X13" s="10"/>
      <c r="Y13" s="7"/>
      <c r="Z13" s="2"/>
      <c r="AA13" s="2"/>
      <c r="AB13" s="11"/>
      <c r="AC13" s="1"/>
      <c r="AD13" s="2"/>
      <c r="AE13" s="2"/>
      <c r="AF13" s="3"/>
    </row>
    <row r="14" spans="1:32" ht="56.25" x14ac:dyDescent="0.2">
      <c r="A14" s="28" t="s">
        <v>50</v>
      </c>
      <c r="B14" s="57" t="s">
        <v>71</v>
      </c>
      <c r="C14" s="58">
        <v>0.34899999999999998</v>
      </c>
      <c r="D14" s="59" t="s">
        <v>49</v>
      </c>
      <c r="E14" s="60">
        <v>0.25</v>
      </c>
      <c r="F14" s="61" t="s">
        <v>18</v>
      </c>
      <c r="G14" s="1"/>
      <c r="H14" s="80"/>
      <c r="I14" s="80"/>
      <c r="J14" s="78"/>
      <c r="K14" s="7"/>
      <c r="L14" s="2"/>
      <c r="M14" s="2"/>
      <c r="N14" s="2"/>
      <c r="O14" s="7"/>
      <c r="P14" s="2"/>
      <c r="Q14" s="2"/>
      <c r="R14" s="8"/>
      <c r="S14" s="2"/>
      <c r="T14" s="2"/>
      <c r="U14" s="2"/>
      <c r="V14" s="2"/>
      <c r="W14" s="9"/>
      <c r="X14" s="10"/>
      <c r="Y14" s="7"/>
      <c r="Z14" s="2"/>
      <c r="AA14" s="2"/>
      <c r="AB14" s="11"/>
      <c r="AC14" s="1"/>
      <c r="AD14" s="2"/>
      <c r="AE14" s="2"/>
      <c r="AF14" s="3"/>
    </row>
    <row r="15" spans="1:32" ht="79.5" customHeight="1" x14ac:dyDescent="0.2">
      <c r="A15" s="4" t="s">
        <v>21</v>
      </c>
      <c r="B15" s="64" t="s">
        <v>22</v>
      </c>
      <c r="C15" s="63">
        <v>0.95499999999999996</v>
      </c>
      <c r="D15" s="63">
        <f>J15+R15</f>
        <v>1.0103581176599998</v>
      </c>
      <c r="E15" s="61">
        <v>0.78900000000000003</v>
      </c>
      <c r="F15" s="61" t="s">
        <v>5</v>
      </c>
      <c r="G15" s="7" t="s">
        <v>36</v>
      </c>
      <c r="H15" s="80">
        <v>1254714.94</v>
      </c>
      <c r="I15" s="80">
        <v>0.78900000000000003</v>
      </c>
      <c r="J15" s="84">
        <f>H15*I15/1000000</f>
        <v>0.98997008765999994</v>
      </c>
      <c r="K15" s="1"/>
      <c r="L15" s="2"/>
      <c r="M15" s="2"/>
      <c r="N15" s="2"/>
      <c r="O15" s="7" t="s">
        <v>20</v>
      </c>
      <c r="P15" s="88">
        <v>20388.03</v>
      </c>
      <c r="Q15" s="80">
        <v>1</v>
      </c>
      <c r="R15" s="84">
        <f>P15*Q15/1000000</f>
        <v>2.0388029999999998E-2</v>
      </c>
      <c r="S15" s="2"/>
      <c r="T15" s="2"/>
      <c r="U15" s="2"/>
      <c r="V15" s="2"/>
      <c r="W15" s="9"/>
      <c r="X15" s="10"/>
      <c r="Y15" s="2"/>
      <c r="Z15" s="2"/>
      <c r="AA15" s="2"/>
      <c r="AB15" s="3"/>
      <c r="AC15" s="2"/>
      <c r="AD15" s="2"/>
      <c r="AE15" s="2"/>
      <c r="AF15" s="3"/>
    </row>
    <row r="16" spans="1:32" ht="93" x14ac:dyDescent="0.2">
      <c r="A16" s="108" t="s">
        <v>24</v>
      </c>
      <c r="B16" s="110" t="s">
        <v>23</v>
      </c>
      <c r="C16" s="103">
        <v>2.2799999999999998</v>
      </c>
      <c r="D16" s="103">
        <f>J16+J17</f>
        <v>2.4381556891999998</v>
      </c>
      <c r="E16" s="95">
        <v>1.58</v>
      </c>
      <c r="F16" s="93" t="s">
        <v>5</v>
      </c>
      <c r="G16" s="7" t="s">
        <v>37</v>
      </c>
      <c r="H16" s="80">
        <v>963956.44</v>
      </c>
      <c r="I16" s="84">
        <v>1.58</v>
      </c>
      <c r="J16" s="79">
        <f>H16*I16/1000000</f>
        <v>1.5230511752</v>
      </c>
      <c r="K16" s="2"/>
      <c r="L16" s="2"/>
      <c r="M16" s="2"/>
      <c r="N16" s="2"/>
      <c r="O16" s="2"/>
      <c r="P16" s="2"/>
      <c r="Q16" s="2"/>
      <c r="R16" s="9"/>
      <c r="S16" s="2"/>
      <c r="T16" s="2"/>
      <c r="U16" s="2"/>
      <c r="V16" s="2"/>
      <c r="W16" s="9"/>
      <c r="X16" s="10"/>
      <c r="Y16" s="2"/>
      <c r="Z16" s="2"/>
      <c r="AA16" s="2"/>
      <c r="AB16" s="3"/>
      <c r="AC16" s="2"/>
      <c r="AD16" s="2"/>
      <c r="AE16" s="2"/>
      <c r="AF16" s="3"/>
    </row>
    <row r="17" spans="1:32" ht="93" x14ac:dyDescent="0.2">
      <c r="A17" s="109"/>
      <c r="B17" s="111"/>
      <c r="C17" s="104"/>
      <c r="D17" s="104"/>
      <c r="E17" s="96"/>
      <c r="F17" s="94"/>
      <c r="G17" s="44" t="s">
        <v>38</v>
      </c>
      <c r="H17" s="77">
        <v>775512.3</v>
      </c>
      <c r="I17" s="84">
        <v>1.18</v>
      </c>
      <c r="J17" s="79">
        <f>H17*I17/1000000</f>
        <v>0.91510451399999992</v>
      </c>
      <c r="K17" s="2"/>
      <c r="L17" s="2"/>
      <c r="M17" s="2"/>
      <c r="N17" s="2"/>
      <c r="O17" s="2"/>
      <c r="P17" s="2"/>
      <c r="Q17" s="2"/>
      <c r="R17" s="9"/>
      <c r="S17" s="2"/>
      <c r="T17" s="2"/>
      <c r="U17" s="2"/>
      <c r="V17" s="2"/>
      <c r="W17" s="9"/>
      <c r="X17" s="10"/>
      <c r="Y17" s="2"/>
      <c r="Z17" s="2"/>
      <c r="AA17" s="2"/>
      <c r="AB17" s="3"/>
      <c r="AC17" s="2"/>
      <c r="AD17" s="2"/>
      <c r="AE17" s="2"/>
      <c r="AF17" s="3"/>
    </row>
    <row r="18" spans="1:32" ht="93" x14ac:dyDescent="0.2">
      <c r="A18" s="97" t="s">
        <v>25</v>
      </c>
      <c r="B18" s="105" t="s">
        <v>26</v>
      </c>
      <c r="C18" s="106">
        <v>1.7310000000000001</v>
      </c>
      <c r="D18" s="103">
        <f>J18+J19</f>
        <v>2.3156669982000002</v>
      </c>
      <c r="E18" s="95">
        <v>1.5</v>
      </c>
      <c r="F18" s="93" t="s">
        <v>5</v>
      </c>
      <c r="G18" s="7" t="s">
        <v>37</v>
      </c>
      <c r="H18" s="80">
        <v>963956.44</v>
      </c>
      <c r="I18" s="84">
        <v>0.93</v>
      </c>
      <c r="J18" s="79">
        <f>H18*I18/1000000</f>
        <v>0.89647948919999998</v>
      </c>
      <c r="K18" s="2"/>
      <c r="L18" s="2"/>
      <c r="M18" s="2"/>
      <c r="N18" s="2"/>
      <c r="O18" s="2"/>
      <c r="P18" s="2"/>
      <c r="Q18" s="2"/>
      <c r="R18" s="9"/>
      <c r="S18" s="2"/>
      <c r="T18" s="2"/>
      <c r="U18" s="2"/>
      <c r="V18" s="2"/>
      <c r="W18" s="9"/>
      <c r="X18" s="10"/>
      <c r="Y18" s="2"/>
      <c r="Z18" s="2"/>
      <c r="AA18" s="2"/>
      <c r="AB18" s="3"/>
      <c r="AC18" s="2"/>
      <c r="AD18" s="2"/>
      <c r="AE18" s="2"/>
      <c r="AF18" s="3"/>
    </row>
    <row r="19" spans="1:32" ht="93" x14ac:dyDescent="0.2">
      <c r="A19" s="98"/>
      <c r="B19" s="105"/>
      <c r="C19" s="107"/>
      <c r="D19" s="104"/>
      <c r="E19" s="96"/>
      <c r="F19" s="94"/>
      <c r="G19" s="44" t="s">
        <v>38</v>
      </c>
      <c r="H19" s="77">
        <v>775512.3</v>
      </c>
      <c r="I19" s="84">
        <v>1.83</v>
      </c>
      <c r="J19" s="79">
        <f>H19*I19/1000000</f>
        <v>1.4191875090000001</v>
      </c>
      <c r="K19" s="2"/>
      <c r="L19" s="2"/>
      <c r="M19" s="2"/>
      <c r="N19" s="2"/>
      <c r="O19" s="2"/>
      <c r="P19" s="2"/>
      <c r="Q19" s="2"/>
      <c r="R19" s="9"/>
      <c r="S19" s="2"/>
      <c r="T19" s="2"/>
      <c r="U19" s="2"/>
      <c r="V19" s="2"/>
      <c r="W19" s="9"/>
      <c r="X19" s="10"/>
      <c r="Y19" s="2"/>
      <c r="Z19" s="2"/>
      <c r="AA19" s="2"/>
      <c r="AB19" s="3"/>
      <c r="AC19" s="2"/>
      <c r="AD19" s="2"/>
      <c r="AE19" s="2"/>
      <c r="AF19" s="3"/>
    </row>
    <row r="20" spans="1:32" ht="105" customHeight="1" x14ac:dyDescent="0.2">
      <c r="A20" s="4" t="s">
        <v>28</v>
      </c>
      <c r="B20" s="65" t="s">
        <v>27</v>
      </c>
      <c r="C20" s="63">
        <v>1.546</v>
      </c>
      <c r="D20" s="63">
        <f>N20</f>
        <v>2.6718796368</v>
      </c>
      <c r="E20" s="60">
        <v>0.99</v>
      </c>
      <c r="F20" s="61" t="s">
        <v>5</v>
      </c>
      <c r="G20" s="1"/>
      <c r="H20" s="80"/>
      <c r="I20" s="80"/>
      <c r="J20" s="78"/>
      <c r="K20" s="7" t="s">
        <v>40</v>
      </c>
      <c r="L20" s="80">
        <v>2698868.32</v>
      </c>
      <c r="M20" s="84">
        <v>0.99</v>
      </c>
      <c r="N20" s="90">
        <f>L20*M20/1000000</f>
        <v>2.6718796368</v>
      </c>
      <c r="O20" s="1"/>
      <c r="P20" s="2"/>
      <c r="Q20" s="2"/>
      <c r="R20" s="12"/>
      <c r="S20" s="2"/>
      <c r="T20" s="2"/>
      <c r="U20" s="2"/>
      <c r="V20" s="2"/>
      <c r="W20" s="9"/>
      <c r="X20" s="10"/>
      <c r="Y20" s="2"/>
      <c r="Z20" s="2"/>
      <c r="AA20" s="2"/>
      <c r="AB20" s="3"/>
      <c r="AC20" s="2"/>
      <c r="AD20" s="2"/>
      <c r="AE20" s="2"/>
      <c r="AF20" s="3"/>
    </row>
    <row r="21" spans="1:32" ht="67.5" customHeight="1" x14ac:dyDescent="0.2">
      <c r="A21" s="126" t="s">
        <v>29</v>
      </c>
      <c r="B21" s="128" t="s">
        <v>72</v>
      </c>
      <c r="C21" s="103">
        <v>11.231999999999999</v>
      </c>
      <c r="D21" s="103">
        <f>J21+AF21+AF22</f>
        <v>15.526430142999999</v>
      </c>
      <c r="E21" s="130">
        <v>417</v>
      </c>
      <c r="F21" s="130" t="s">
        <v>6</v>
      </c>
      <c r="G21" s="134" t="s">
        <v>38</v>
      </c>
      <c r="H21" s="136">
        <v>775512.3</v>
      </c>
      <c r="I21" s="138">
        <v>12.51</v>
      </c>
      <c r="J21" s="132">
        <f>H21*I21/1000000</f>
        <v>9.7016588729999995</v>
      </c>
      <c r="K21" s="2"/>
      <c r="L21" s="2"/>
      <c r="M21" s="2"/>
      <c r="N21" s="13"/>
      <c r="O21" s="2"/>
      <c r="P21" s="2"/>
      <c r="Q21" s="2"/>
      <c r="R21" s="13"/>
      <c r="S21" s="2"/>
      <c r="T21" s="2"/>
      <c r="U21" s="2"/>
      <c r="V21" s="2"/>
      <c r="W21" s="13"/>
      <c r="X21" s="14"/>
      <c r="Y21" s="1"/>
      <c r="Z21" s="2"/>
      <c r="AA21" s="2"/>
      <c r="AB21" s="6"/>
      <c r="AC21" s="7" t="s">
        <v>41</v>
      </c>
      <c r="AD21" s="80">
        <v>12327.22</v>
      </c>
      <c r="AE21" s="80">
        <v>226</v>
      </c>
      <c r="AF21" s="84">
        <f>AD21*AE21/1000000</f>
        <v>2.7859517199999999</v>
      </c>
    </row>
    <row r="22" spans="1:32" ht="67.5" customHeight="1" x14ac:dyDescent="0.2">
      <c r="A22" s="127"/>
      <c r="B22" s="129"/>
      <c r="C22" s="104"/>
      <c r="D22" s="104"/>
      <c r="E22" s="131"/>
      <c r="F22" s="131"/>
      <c r="G22" s="135"/>
      <c r="H22" s="137"/>
      <c r="I22" s="139"/>
      <c r="J22" s="133"/>
      <c r="K22" s="2"/>
      <c r="L22" s="2"/>
      <c r="M22" s="2"/>
      <c r="N22" s="13"/>
      <c r="O22" s="2"/>
      <c r="P22" s="2"/>
      <c r="Q22" s="2"/>
      <c r="R22" s="13"/>
      <c r="S22" s="2"/>
      <c r="T22" s="2"/>
      <c r="U22" s="2"/>
      <c r="V22" s="2"/>
      <c r="W22" s="13"/>
      <c r="X22" s="14"/>
      <c r="Y22" s="1"/>
      <c r="Z22" s="2"/>
      <c r="AA22" s="2"/>
      <c r="AB22" s="6"/>
      <c r="AC22" s="7" t="s">
        <v>42</v>
      </c>
      <c r="AD22" s="80">
        <v>15910.05</v>
      </c>
      <c r="AE22" s="80">
        <v>191</v>
      </c>
      <c r="AF22" s="84">
        <f>AD22*AE22/1000000</f>
        <v>3.0388195499999999</v>
      </c>
    </row>
    <row r="23" spans="1:32" ht="67.5" customHeight="1" x14ac:dyDescent="0.2">
      <c r="A23" s="22" t="s">
        <v>51</v>
      </c>
      <c r="B23" s="66" t="s">
        <v>53</v>
      </c>
      <c r="C23" s="67">
        <v>1.0469999999999999</v>
      </c>
      <c r="D23" s="68" t="s">
        <v>49</v>
      </c>
      <c r="E23" s="69">
        <v>9</v>
      </c>
      <c r="F23" s="69" t="s">
        <v>5</v>
      </c>
      <c r="G23" s="24"/>
      <c r="H23" s="85"/>
      <c r="I23" s="86"/>
      <c r="J23" s="87"/>
      <c r="K23" s="2"/>
      <c r="L23" s="2"/>
      <c r="M23" s="2"/>
      <c r="N23" s="13"/>
      <c r="O23" s="2"/>
      <c r="P23" s="2"/>
      <c r="Q23" s="2"/>
      <c r="R23" s="13"/>
      <c r="S23" s="2"/>
      <c r="T23" s="2"/>
      <c r="U23" s="2"/>
      <c r="V23" s="2"/>
      <c r="W23" s="13"/>
      <c r="X23" s="14"/>
      <c r="Y23" s="1"/>
      <c r="Z23" s="2"/>
      <c r="AA23" s="2"/>
      <c r="AB23" s="6"/>
      <c r="AC23" s="7"/>
      <c r="AD23" s="2"/>
      <c r="AE23" s="2"/>
      <c r="AF23" s="8"/>
    </row>
    <row r="24" spans="1:32" ht="67.5" customHeight="1" x14ac:dyDescent="0.2">
      <c r="A24" s="22" t="s">
        <v>52</v>
      </c>
      <c r="B24" s="66" t="s">
        <v>54</v>
      </c>
      <c r="C24" s="67">
        <v>1.7390000000000001</v>
      </c>
      <c r="D24" s="68" t="s">
        <v>49</v>
      </c>
      <c r="E24" s="69">
        <v>10</v>
      </c>
      <c r="F24" s="69" t="s">
        <v>6</v>
      </c>
      <c r="G24" s="24"/>
      <c r="H24" s="85"/>
      <c r="I24" s="86"/>
      <c r="J24" s="87"/>
      <c r="K24" s="2"/>
      <c r="L24" s="2"/>
      <c r="M24" s="2"/>
      <c r="N24" s="13"/>
      <c r="O24" s="2"/>
      <c r="P24" s="2"/>
      <c r="Q24" s="2"/>
      <c r="R24" s="13"/>
      <c r="S24" s="2"/>
      <c r="T24" s="2"/>
      <c r="U24" s="2"/>
      <c r="V24" s="2"/>
      <c r="W24" s="13"/>
      <c r="X24" s="14"/>
      <c r="Y24" s="1"/>
      <c r="Z24" s="2"/>
      <c r="AA24" s="2"/>
      <c r="AB24" s="6"/>
      <c r="AC24" s="7"/>
      <c r="AD24" s="2"/>
      <c r="AE24" s="2"/>
      <c r="AF24" s="8"/>
    </row>
    <row r="25" spans="1:32" ht="150" x14ac:dyDescent="0.2">
      <c r="A25" s="4" t="s">
        <v>32</v>
      </c>
      <c r="B25" s="65" t="s">
        <v>74</v>
      </c>
      <c r="C25" s="63">
        <v>3.39</v>
      </c>
      <c r="D25" s="63" t="s">
        <v>49</v>
      </c>
      <c r="E25" s="60">
        <v>0.47</v>
      </c>
      <c r="F25" s="61" t="s">
        <v>5</v>
      </c>
      <c r="G25" s="1"/>
      <c r="H25" s="80"/>
      <c r="I25" s="80"/>
      <c r="J25" s="78"/>
      <c r="K25" s="7"/>
      <c r="L25" s="2"/>
      <c r="M25" s="8"/>
      <c r="N25" s="2"/>
      <c r="O25" s="1"/>
      <c r="P25" s="2"/>
      <c r="Q25" s="2"/>
      <c r="R25" s="12"/>
      <c r="S25" s="2"/>
      <c r="T25" s="2"/>
      <c r="U25" s="2"/>
      <c r="V25" s="2"/>
      <c r="W25" s="9"/>
      <c r="X25" s="10"/>
      <c r="Y25" s="2"/>
      <c r="Z25" s="2"/>
      <c r="AA25" s="2"/>
      <c r="AB25" s="3"/>
      <c r="AC25" s="2"/>
      <c r="AD25" s="2"/>
      <c r="AE25" s="2"/>
      <c r="AF25" s="3"/>
    </row>
    <row r="26" spans="1:32" ht="92.25" customHeight="1" x14ac:dyDescent="0.2">
      <c r="A26" s="97" t="s">
        <v>31</v>
      </c>
      <c r="B26" s="99" t="s">
        <v>30</v>
      </c>
      <c r="C26" s="101">
        <v>0.245</v>
      </c>
      <c r="D26" s="103">
        <f>J26+J27</f>
        <v>0.24975166091999998</v>
      </c>
      <c r="E26" s="95">
        <v>0.24299999999999999</v>
      </c>
      <c r="F26" s="93" t="s">
        <v>5</v>
      </c>
      <c r="G26" s="7" t="s">
        <v>37</v>
      </c>
      <c r="H26" s="80">
        <v>963956.44</v>
      </c>
      <c r="I26" s="84">
        <v>0.24299999999999999</v>
      </c>
      <c r="J26" s="79">
        <f>H26*I26/1000000</f>
        <v>0.23424141491999997</v>
      </c>
      <c r="K26" s="2"/>
      <c r="L26" s="2"/>
      <c r="M26" s="2"/>
      <c r="N26" s="2"/>
      <c r="O26" s="2"/>
      <c r="P26" s="2"/>
      <c r="Q26" s="2"/>
      <c r="R26" s="9"/>
      <c r="S26" s="2"/>
      <c r="T26" s="2"/>
      <c r="U26" s="2"/>
      <c r="V26" s="2"/>
      <c r="W26" s="9"/>
      <c r="X26" s="10"/>
      <c r="Y26" s="2"/>
      <c r="Z26" s="2"/>
      <c r="AA26" s="2"/>
      <c r="AB26" s="3"/>
      <c r="AC26" s="2"/>
      <c r="AD26" s="2"/>
      <c r="AE26" s="2"/>
      <c r="AF26" s="3"/>
    </row>
    <row r="27" spans="1:32" ht="92.25" customHeight="1" x14ac:dyDescent="0.2">
      <c r="A27" s="98"/>
      <c r="B27" s="100"/>
      <c r="C27" s="102"/>
      <c r="D27" s="104"/>
      <c r="E27" s="96"/>
      <c r="F27" s="94"/>
      <c r="G27" s="44" t="s">
        <v>38</v>
      </c>
      <c r="H27" s="77">
        <v>775512.3</v>
      </c>
      <c r="I27" s="84">
        <v>0.02</v>
      </c>
      <c r="J27" s="79">
        <f>H27*I27/1000000</f>
        <v>1.5510246000000002E-2</v>
      </c>
      <c r="K27" s="26"/>
      <c r="L27" s="26"/>
      <c r="M27" s="26"/>
      <c r="N27" s="26"/>
      <c r="O27" s="26"/>
      <c r="P27" s="26"/>
      <c r="Q27" s="26"/>
      <c r="R27" s="30"/>
      <c r="S27" s="26"/>
      <c r="T27" s="26"/>
      <c r="U27" s="26"/>
      <c r="V27" s="26"/>
      <c r="W27" s="30"/>
      <c r="X27" s="31"/>
      <c r="Y27" s="26"/>
      <c r="Z27" s="2"/>
      <c r="AA27" s="26"/>
      <c r="AB27" s="32"/>
      <c r="AC27" s="26"/>
      <c r="AD27" s="26"/>
      <c r="AE27" s="26"/>
      <c r="AF27" s="32"/>
    </row>
    <row r="28" spans="1:32" ht="187.5" x14ac:dyDescent="0.2">
      <c r="A28" s="29" t="s">
        <v>33</v>
      </c>
      <c r="B28" s="70" t="s">
        <v>75</v>
      </c>
      <c r="C28" s="71">
        <v>1.9259999999999999</v>
      </c>
      <c r="D28" s="71">
        <f>N28+R28+AB28</f>
        <v>1.97248606</v>
      </c>
      <c r="E28" s="72" t="s">
        <v>34</v>
      </c>
      <c r="F28" s="73" t="s">
        <v>35</v>
      </c>
      <c r="G28" s="23" t="s">
        <v>36</v>
      </c>
      <c r="H28" s="88">
        <v>1254714.94</v>
      </c>
      <c r="I28" s="88">
        <v>4.4999999999999998E-2</v>
      </c>
      <c r="J28" s="89">
        <f>H28*I28/1000000</f>
        <v>5.6462172299999995E-2</v>
      </c>
      <c r="K28" s="23"/>
      <c r="L28" s="25"/>
      <c r="M28" s="25"/>
      <c r="N28" s="25"/>
      <c r="O28" s="23" t="s">
        <v>20</v>
      </c>
      <c r="P28" s="88">
        <v>20388.03</v>
      </c>
      <c r="Q28" s="88">
        <v>2</v>
      </c>
      <c r="R28" s="89">
        <f>P28*Q28/1000000</f>
        <v>4.0776059999999996E-2</v>
      </c>
      <c r="S28" s="25"/>
      <c r="T28" s="25"/>
      <c r="U28" s="25"/>
      <c r="V28" s="25"/>
      <c r="W28" s="30"/>
      <c r="X28" s="31"/>
      <c r="Y28" s="23" t="s">
        <v>39</v>
      </c>
      <c r="Z28" s="80">
        <v>3863.42</v>
      </c>
      <c r="AA28" s="91">
        <v>0.5</v>
      </c>
      <c r="AB28" s="92">
        <f>Z28*AA28/1000</f>
        <v>1.93171</v>
      </c>
      <c r="AC28" s="27"/>
      <c r="AD28" s="25"/>
      <c r="AE28" s="25"/>
      <c r="AF28" s="32"/>
    </row>
    <row r="29" spans="1:32" ht="93.75" x14ac:dyDescent="0.2">
      <c r="A29" s="4" t="s">
        <v>55</v>
      </c>
      <c r="B29" s="62" t="s">
        <v>57</v>
      </c>
      <c r="C29" s="74">
        <v>0.499</v>
      </c>
      <c r="D29" s="74" t="s">
        <v>49</v>
      </c>
      <c r="E29" s="75"/>
      <c r="F29" s="76"/>
      <c r="G29" s="33"/>
      <c r="H29" s="34"/>
      <c r="I29" s="34"/>
      <c r="J29" s="35"/>
      <c r="K29" s="33"/>
      <c r="L29" s="34"/>
      <c r="M29" s="34"/>
      <c r="N29" s="34"/>
      <c r="O29" s="33"/>
      <c r="P29" s="34"/>
      <c r="Q29" s="34"/>
      <c r="R29" s="35"/>
      <c r="S29" s="34"/>
      <c r="T29" s="34"/>
      <c r="U29" s="34"/>
      <c r="V29" s="34"/>
      <c r="W29" s="36"/>
      <c r="X29" s="37"/>
      <c r="Y29" s="33"/>
      <c r="Z29" s="34"/>
      <c r="AA29" s="38"/>
      <c r="AB29" s="39"/>
      <c r="AC29" s="40"/>
      <c r="AD29" s="34"/>
      <c r="AE29" s="34"/>
      <c r="AF29" s="41"/>
    </row>
    <row r="30" spans="1:32" ht="37.5" x14ac:dyDescent="0.2">
      <c r="A30" s="4" t="s">
        <v>56</v>
      </c>
      <c r="B30" s="62" t="s">
        <v>58</v>
      </c>
      <c r="C30" s="74">
        <v>1.4850000000000001</v>
      </c>
      <c r="D30" s="74" t="s">
        <v>49</v>
      </c>
      <c r="E30" s="75">
        <v>1</v>
      </c>
      <c r="F30" s="76" t="s">
        <v>6</v>
      </c>
      <c r="G30" s="33"/>
      <c r="H30" s="34"/>
      <c r="I30" s="34"/>
      <c r="J30" s="35"/>
      <c r="K30" s="33"/>
      <c r="L30" s="34"/>
      <c r="M30" s="34"/>
      <c r="N30" s="34"/>
      <c r="O30" s="33"/>
      <c r="P30" s="34"/>
      <c r="Q30" s="34"/>
      <c r="R30" s="35"/>
      <c r="S30" s="34"/>
      <c r="T30" s="34"/>
      <c r="U30" s="34"/>
      <c r="V30" s="34"/>
      <c r="W30" s="36"/>
      <c r="X30" s="37"/>
      <c r="Y30" s="33"/>
      <c r="Z30" s="34"/>
      <c r="AA30" s="38"/>
      <c r="AB30" s="39"/>
      <c r="AC30" s="40"/>
      <c r="AD30" s="34"/>
      <c r="AE30" s="34"/>
      <c r="AF30" s="41"/>
    </row>
    <row r="31" spans="1:32" x14ac:dyDescent="0.2">
      <c r="A31" s="15"/>
      <c r="B31" s="15"/>
      <c r="C31" s="15"/>
      <c r="D31" s="15"/>
      <c r="E31" s="15"/>
      <c r="F31" s="15"/>
      <c r="G31" s="16"/>
      <c r="H31" s="17"/>
      <c r="I31" s="17"/>
      <c r="J31" s="18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8"/>
      <c r="AC31" s="17"/>
      <c r="AD31" s="17"/>
      <c r="AE31" s="17"/>
      <c r="AF31" s="18"/>
    </row>
    <row r="32" spans="1:32" x14ac:dyDescent="0.2">
      <c r="A32" s="15"/>
      <c r="B32" s="15"/>
      <c r="C32" s="15"/>
      <c r="D32" s="15"/>
      <c r="E32" s="15"/>
      <c r="F32" s="15"/>
      <c r="G32" s="16"/>
      <c r="H32" s="17"/>
      <c r="I32" s="17"/>
      <c r="J32" s="18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8"/>
      <c r="AC32" s="17"/>
      <c r="AD32" s="17"/>
      <c r="AE32" s="17"/>
      <c r="AF32" s="18"/>
    </row>
    <row r="33" spans="1:32" x14ac:dyDescent="0.2">
      <c r="A33" s="15"/>
      <c r="B33" s="15"/>
      <c r="C33" s="15"/>
      <c r="D33" s="15"/>
      <c r="E33" s="15"/>
      <c r="F33" s="15"/>
      <c r="G33" s="16"/>
      <c r="H33" s="17"/>
      <c r="I33" s="17"/>
      <c r="J33" s="18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8"/>
      <c r="AC33" s="17"/>
      <c r="AD33" s="17"/>
      <c r="AE33" s="17"/>
      <c r="AF33" s="18"/>
    </row>
    <row r="34" spans="1:32" x14ac:dyDescent="0.2">
      <c r="A34" s="19"/>
      <c r="B34" s="15"/>
      <c r="C34" s="15"/>
      <c r="D34" s="15"/>
      <c r="E34" s="15"/>
      <c r="F34" s="15"/>
      <c r="G34" s="16"/>
      <c r="H34" s="17"/>
      <c r="I34" s="17"/>
      <c r="J34" s="18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8"/>
      <c r="AC34" s="17"/>
      <c r="AD34" s="17"/>
      <c r="AE34" s="17"/>
      <c r="AF34" s="18"/>
    </row>
    <row r="35" spans="1:32" x14ac:dyDescent="0.2">
      <c r="A35" s="15"/>
      <c r="B35" s="15"/>
      <c r="C35" s="15"/>
      <c r="D35" s="15"/>
      <c r="E35" s="15"/>
      <c r="F35" s="15"/>
      <c r="G35" s="16"/>
      <c r="H35" s="17"/>
      <c r="I35" s="17"/>
      <c r="J35" s="18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8"/>
      <c r="AC35" s="17"/>
      <c r="AD35" s="17"/>
      <c r="AE35" s="17"/>
      <c r="AF35" s="18"/>
    </row>
    <row r="36" spans="1:32" x14ac:dyDescent="0.2">
      <c r="A36" s="15"/>
      <c r="B36" s="15"/>
      <c r="C36" s="15"/>
      <c r="D36" s="15"/>
      <c r="E36" s="15"/>
      <c r="F36" s="15"/>
      <c r="G36" s="16"/>
      <c r="H36" s="17"/>
      <c r="I36" s="17"/>
      <c r="J36" s="18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8"/>
      <c r="AC36" s="17"/>
      <c r="AD36" s="17"/>
      <c r="AE36" s="17"/>
      <c r="AF36" s="18"/>
    </row>
  </sheetData>
  <mergeCells count="60">
    <mergeCell ref="A1:AF1"/>
    <mergeCell ref="C2:D2"/>
    <mergeCell ref="A21:A22"/>
    <mergeCell ref="B21:B22"/>
    <mergeCell ref="C21:C22"/>
    <mergeCell ref="D21:D22"/>
    <mergeCell ref="E21:E22"/>
    <mergeCell ref="Q3:R3"/>
    <mergeCell ref="J21:J22"/>
    <mergeCell ref="O2:R2"/>
    <mergeCell ref="S2:X2"/>
    <mergeCell ref="F21:F22"/>
    <mergeCell ref="G21:G22"/>
    <mergeCell ref="H21:H22"/>
    <mergeCell ref="I21:I22"/>
    <mergeCell ref="AC2:AF2"/>
    <mergeCell ref="AE3:AF3"/>
    <mergeCell ref="O3:P3"/>
    <mergeCell ref="S3:T3"/>
    <mergeCell ref="U3:W3"/>
    <mergeCell ref="X3:X4"/>
    <mergeCell ref="Y3:Z3"/>
    <mergeCell ref="AA3:AB3"/>
    <mergeCell ref="AC3:AD3"/>
    <mergeCell ref="Y2:AB2"/>
    <mergeCell ref="K2:N2"/>
    <mergeCell ref="M3:N3"/>
    <mergeCell ref="E3:E4"/>
    <mergeCell ref="F3:F4"/>
    <mergeCell ref="G3:H3"/>
    <mergeCell ref="I3:J3"/>
    <mergeCell ref="K3:L3"/>
    <mergeCell ref="A6:A9"/>
    <mergeCell ref="A2:A4"/>
    <mergeCell ref="B2:B4"/>
    <mergeCell ref="E2:F2"/>
    <mergeCell ref="G2:J2"/>
    <mergeCell ref="C3:C4"/>
    <mergeCell ref="D3:D4"/>
    <mergeCell ref="C16:C17"/>
    <mergeCell ref="D16:D17"/>
    <mergeCell ref="D6:D9"/>
    <mergeCell ref="C6:C9"/>
    <mergeCell ref="B6:B9"/>
    <mergeCell ref="F18:F19"/>
    <mergeCell ref="E16:E17"/>
    <mergeCell ref="F16:F17"/>
    <mergeCell ref="A26:A27"/>
    <mergeCell ref="B26:B27"/>
    <mergeCell ref="C26:C27"/>
    <mergeCell ref="D26:D27"/>
    <mergeCell ref="E26:E27"/>
    <mergeCell ref="F26:F27"/>
    <mergeCell ref="A18:A19"/>
    <mergeCell ref="B18:B19"/>
    <mergeCell ref="C18:C19"/>
    <mergeCell ref="D18:D19"/>
    <mergeCell ref="E18:E19"/>
    <mergeCell ref="A16:A17"/>
    <mergeCell ref="B16:B17"/>
  </mergeCells>
  <pageMargins left="0.19685039370078741" right="0.19685039370078741" top="0.39370078740157483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2023-05-04T08:13:55Z</dcterms:modified>
</cp:coreProperties>
</file>