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Анализ" sheetId="1" r:id="rId1"/>
    <sheet name="Лист2" sheetId="2" state="hidden" r:id="rId2"/>
  </sheets>
  <definedNames>
    <definedName name="_xlnm.Print_Area" localSheetId="0">Анализ!$A$1:$F$22</definedName>
  </definedNames>
  <calcPr calcId="152511"/>
</workbook>
</file>

<file path=xl/calcChain.xml><?xml version="1.0" encoding="utf-8"?>
<calcChain xmlns="http://schemas.openxmlformats.org/spreadsheetml/2006/main">
  <c r="E32" i="2" l="1"/>
  <c r="B32" i="2"/>
  <c r="C22" i="2" l="1"/>
  <c r="D22" i="2"/>
  <c r="E22" i="2"/>
  <c r="F22" i="2"/>
  <c r="G22" i="2"/>
  <c r="H22" i="2"/>
  <c r="B22" i="2"/>
  <c r="J24" i="2"/>
  <c r="K24" i="2" s="1"/>
  <c r="J23" i="2" l="1"/>
  <c r="K23" i="2" s="1"/>
  <c r="J18" i="2" l="1"/>
  <c r="K18" i="2" s="1"/>
  <c r="D17" i="2"/>
  <c r="E17" i="2"/>
  <c r="F17" i="2"/>
  <c r="G17" i="2"/>
  <c r="H17" i="2"/>
  <c r="C17" i="2"/>
  <c r="J17" i="2" l="1"/>
  <c r="B17" i="2"/>
  <c r="J19" i="2" l="1"/>
  <c r="K19" i="2" s="1"/>
  <c r="K17" i="2" l="1"/>
  <c r="J14" i="2" l="1"/>
  <c r="K14" i="2" s="1"/>
  <c r="J13" i="2"/>
  <c r="K13" i="2" s="1"/>
  <c r="C12" i="2" l="1"/>
  <c r="D12" i="2"/>
  <c r="E12" i="2"/>
  <c r="F12" i="2"/>
  <c r="G12" i="2"/>
  <c r="H12" i="2"/>
  <c r="B12" i="2"/>
  <c r="J12" i="2" l="1"/>
  <c r="K12" i="2" s="1"/>
  <c r="J10" i="2"/>
  <c r="K10" i="2" s="1"/>
  <c r="C2" i="2" l="1"/>
  <c r="D2" i="2"/>
  <c r="E2" i="2"/>
  <c r="F2" i="2"/>
  <c r="G2" i="2"/>
  <c r="H2" i="2"/>
  <c r="B2" i="2"/>
  <c r="J4" i="2" l="1"/>
  <c r="K4" i="2" s="1"/>
  <c r="J5" i="2"/>
  <c r="K5" i="2" s="1"/>
  <c r="J6" i="2"/>
  <c r="K6" i="2" s="1"/>
  <c r="J7" i="2"/>
  <c r="K7" i="2" s="1"/>
  <c r="J8" i="2"/>
  <c r="K8" i="2" s="1"/>
  <c r="J9" i="2"/>
  <c r="K9" i="2" s="1"/>
  <c r="J3" i="2" l="1"/>
  <c r="K3" i="2" s="1"/>
</calcChain>
</file>

<file path=xl/sharedStrings.xml><?xml version="1.0" encoding="utf-8"?>
<sst xmlns="http://schemas.openxmlformats.org/spreadsheetml/2006/main" count="105" uniqueCount="93">
  <si>
    <t>№ п/п</t>
  </si>
  <si>
    <t>Идентификатор</t>
  </si>
  <si>
    <t>УНЦ</t>
  </si>
  <si>
    <t>Смета без НДС</t>
  </si>
  <si>
    <t>Базисная с НДС</t>
  </si>
  <si>
    <t>СМР без НДС</t>
  </si>
  <si>
    <t>Оборудование без НДС</t>
  </si>
  <si>
    <t>ПНР без НДС</t>
  </si>
  <si>
    <t>ПИР без НДС</t>
  </si>
  <si>
    <t>проверка</t>
  </si>
  <si>
    <t>разница</t>
  </si>
  <si>
    <t>Булгаково</t>
  </si>
  <si>
    <t>Кравченко тп</t>
  </si>
  <si>
    <t>Кравченко влз-10</t>
  </si>
  <si>
    <t>шумихина ТП</t>
  </si>
  <si>
    <t>шумихина ВЛЗ-10</t>
  </si>
  <si>
    <t>шумихина ВЛИ-0,4</t>
  </si>
  <si>
    <t>Преображенский ТП</t>
  </si>
  <si>
    <t>Преображенский ВЛЗ-10</t>
  </si>
  <si>
    <t>Преображенский ВЛИ-0,4</t>
  </si>
  <si>
    <t>Зубово</t>
  </si>
  <si>
    <t>ТП</t>
  </si>
  <si>
    <t>ВЛЗ, ВЛИ</t>
  </si>
  <si>
    <t>тавтиманово</t>
  </si>
  <si>
    <t>ктпн</t>
  </si>
  <si>
    <t>влз</t>
  </si>
  <si>
    <t>кудеевка</t>
  </si>
  <si>
    <t>вли</t>
  </si>
  <si>
    <t>булгаково</t>
  </si>
  <si>
    <t>10 кв</t>
  </si>
  <si>
    <t>преоб</t>
  </si>
  <si>
    <t>крав</t>
  </si>
  <si>
    <t>шумихина</t>
  </si>
  <si>
    <t>Наименование</t>
  </si>
  <si>
    <t>УНЦ 
млн. руб. без НДС</t>
  </si>
  <si>
    <t>СТС
млн. руб. без НДС</t>
  </si>
  <si>
    <t>Цена ТСО
млн. руб. без НДС</t>
  </si>
  <si>
    <t>Технологическое присоединение энергопринимающих устройств потребителей максимальной мощностью до 15 кВт включительно</t>
  </si>
  <si>
    <t>РП-1 замена ячейки №6</t>
  </si>
  <si>
    <t>РП-1 замена тр-ра Т-2</t>
  </si>
  <si>
    <t>ТП-3 замена тр-ра Т-1</t>
  </si>
  <si>
    <t xml:space="preserve">ТП-187 замена тр-ра </t>
  </si>
  <si>
    <t>Реконструкция ВЛ-0,4кВ ТП-93 ф-6</t>
  </si>
  <si>
    <t>Реконструкция ВЛ-0,4кВ ТП-109 ф-6</t>
  </si>
  <si>
    <t>Реконструкция КЛ-6кВ от ТП-3 до ТП-8</t>
  </si>
  <si>
    <t>Строительство ВОЛС</t>
  </si>
  <si>
    <t xml:space="preserve">Создание системы АСКУЭ монтаж УСПД </t>
  </si>
  <si>
    <t>Строительство ВЛ-0,4кВ от ТП-106 до д.сада "Радуга" с.Учалы</t>
  </si>
  <si>
    <t>Строительство центров питания для технологического присоединения</t>
  </si>
  <si>
    <t>Приобретение оборудования не требующего монтажа</t>
  </si>
  <si>
    <t>«Установка приборов учета, класс напряжения 0,22 (0,4) кВ»</t>
  </si>
  <si>
    <t>1.1.1.1</t>
  </si>
  <si>
    <t>2.1.1.3</t>
  </si>
  <si>
    <t>2.1.1.4</t>
  </si>
  <si>
    <t>2.1.1.5</t>
  </si>
  <si>
    <t>2.1.1.7</t>
  </si>
  <si>
    <t>2.1.1.8</t>
  </si>
  <si>
    <t>2.1.2.1.1</t>
  </si>
  <si>
    <t>2.1.2.1.4</t>
  </si>
  <si>
    <t>2.1.2.1.6</t>
  </si>
  <si>
    <t>2.1.2.2.4</t>
  </si>
  <si>
    <t>2.1.3.1</t>
  </si>
  <si>
    <t>2.1.3.3</t>
  </si>
  <si>
    <t>2.1.3.4</t>
  </si>
  <si>
    <t>2.2.1</t>
  </si>
  <si>
    <t>2.2.2</t>
  </si>
  <si>
    <t>2.2.3</t>
  </si>
  <si>
    <t>2.3.2</t>
  </si>
  <si>
    <t>Автомобиль УАЗ Пикап</t>
  </si>
  <si>
    <t>Сравнительный анализ объема финансовых потребностей для выполнения мероприятий инвестиционной программы АО "Учалинские электрические сети" с утвержденными стандартизированными тарифными ставками (Постановление ГК РБ по тарифам № 540 от 23.11.2022 г.) и укрупненными нормативами цен (Приказ Минэнерго № 10 от 17.01.2019 г.) на 2023 г.</t>
  </si>
  <si>
    <t>2.3.4</t>
  </si>
  <si>
    <t>нд</t>
  </si>
  <si>
    <t>Г</t>
  </si>
  <si>
    <t>N_UES_P21</t>
  </si>
  <si>
    <t>L_UES_P3</t>
  </si>
  <si>
    <t>L_UES_P4</t>
  </si>
  <si>
    <t>N_UES_P9</t>
  </si>
  <si>
    <t>N_UES_P10</t>
  </si>
  <si>
    <t>L_UES_P111</t>
  </si>
  <si>
    <t>L_UES_P124</t>
  </si>
  <si>
    <t>L_UES_P129</t>
  </si>
  <si>
    <t>L_UES_P99</t>
  </si>
  <si>
    <t>L_UES_S1</t>
  </si>
  <si>
    <t>L_UES_S6</t>
  </si>
  <si>
    <t>L_UES_S7</t>
  </si>
  <si>
    <t>L_UES_R1</t>
  </si>
  <si>
    <t>L_UES_R4</t>
  </si>
  <si>
    <t>L_UES_R7</t>
  </si>
  <si>
    <t>L_UES_Z2</t>
  </si>
  <si>
    <t>L_UES_Z8</t>
  </si>
  <si>
    <t>ТП-17 замена КТПН (проходного типа)</t>
  </si>
  <si>
    <t>Строительство электроснабжения от ПС-2 "Иремель" мкр. "Юго-Восточный" (КЛ-10кВ)</t>
  </si>
  <si>
    <t>Реконструкция ВЛ-6кВ ф21-13 Л-80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</si>
</sst>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9" fillId="0" borderId="0"/>
    <xf numFmtId="0" fontId="7" fillId="0" borderId="0"/>
    <xf numFmtId="0" fontId="8" fillId="0" borderId="0"/>
    <xf numFmtId="0" fontId="1" fillId="0" borderId="0"/>
  </cellStyleXfs>
  <cellXfs count="32">
    <xf numFmtId="0" fontId="0" fillId="0" borderId="0" xfId="0"/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/>
    <xf numFmtId="0" fontId="6" fillId="0" borderId="0" xfId="0" applyFont="1"/>
    <xf numFmtId="0" fontId="0" fillId="3" borderId="0" xfId="0" applyFill="1"/>
    <xf numFmtId="0" fontId="0" fillId="2" borderId="0" xfId="0" applyFill="1"/>
    <xf numFmtId="0" fontId="5" fillId="0" borderId="1" xfId="0" applyFont="1" applyBorder="1"/>
    <xf numFmtId="0" fontId="0" fillId="4" borderId="0" xfId="0" applyFill="1"/>
    <xf numFmtId="0" fontId="0" fillId="4" borderId="1" xfId="0" applyFill="1" applyBorder="1"/>
    <xf numFmtId="0" fontId="10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6">
    <cellStyle name="Excel Built-in Normal" xfId="2"/>
    <cellStyle name="Обычный" xfId="0" builtinId="0"/>
    <cellStyle name="Обычный 2" xfId="1"/>
    <cellStyle name="Обычный 3" xfId="3"/>
    <cellStyle name="Обычный 4" xfId="5"/>
    <cellStyle name="Обычный 7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Normal="100" zoomScaleSheetLayoutView="100" workbookViewId="0">
      <pane ySplit="3" topLeftCell="A4" activePane="bottomLeft" state="frozen"/>
      <selection pane="bottomLeft" activeCell="J10" sqref="J10"/>
    </sheetView>
  </sheetViews>
  <sheetFormatPr defaultRowHeight="20.25" x14ac:dyDescent="0.25"/>
  <cols>
    <col min="1" max="1" width="15.28515625" style="12" customWidth="1"/>
    <col min="2" max="2" width="68.7109375" style="22" customWidth="1"/>
    <col min="3" max="3" width="34" style="12" customWidth="1"/>
    <col min="4" max="6" width="25.28515625" style="12" customWidth="1"/>
    <col min="7" max="7" width="13.28515625" style="11" customWidth="1"/>
    <col min="8" max="20" width="9.140625" style="11"/>
    <col min="21" max="16384" width="9.140625" style="12"/>
  </cols>
  <sheetData>
    <row r="1" spans="1:20" ht="75" customHeight="1" x14ac:dyDescent="0.25">
      <c r="A1" s="30" t="s">
        <v>69</v>
      </c>
      <c r="B1" s="31"/>
      <c r="C1" s="31"/>
      <c r="D1" s="31"/>
      <c r="E1" s="31"/>
      <c r="F1" s="31"/>
    </row>
    <row r="3" spans="1:20" s="15" customFormat="1" ht="60.75" x14ac:dyDescent="0.25">
      <c r="A3" s="13" t="s">
        <v>0</v>
      </c>
      <c r="B3" s="13" t="s">
        <v>33</v>
      </c>
      <c r="C3" s="13" t="s">
        <v>1</v>
      </c>
      <c r="D3" s="13" t="s">
        <v>34</v>
      </c>
      <c r="E3" s="13" t="s">
        <v>35</v>
      </c>
      <c r="F3" s="13" t="s">
        <v>36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s="20" customFormat="1" ht="61.5" customHeight="1" x14ac:dyDescent="0.25">
      <c r="A4" s="16" t="s">
        <v>51</v>
      </c>
      <c r="B4" s="17" t="s">
        <v>37</v>
      </c>
      <c r="C4" s="16" t="s">
        <v>72</v>
      </c>
      <c r="D4" s="18">
        <v>17.574000000000002</v>
      </c>
      <c r="E4" s="18">
        <v>10.044</v>
      </c>
      <c r="F4" s="18">
        <v>10.044</v>
      </c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0" s="22" customFormat="1" x14ac:dyDescent="0.25">
      <c r="A5" s="16" t="s">
        <v>52</v>
      </c>
      <c r="B5" s="17" t="s">
        <v>38</v>
      </c>
      <c r="C5" s="16" t="s">
        <v>73</v>
      </c>
      <c r="D5" s="18">
        <v>1.468</v>
      </c>
      <c r="E5" s="21" t="s">
        <v>71</v>
      </c>
      <c r="F5" s="18">
        <v>0.28199999999999997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spans="1:20" s="22" customFormat="1" x14ac:dyDescent="0.25">
      <c r="A6" s="16" t="s">
        <v>53</v>
      </c>
      <c r="B6" s="23" t="s">
        <v>39</v>
      </c>
      <c r="C6" s="16" t="s">
        <v>74</v>
      </c>
      <c r="D6" s="24">
        <v>0.36699999999999999</v>
      </c>
      <c r="E6" s="24" t="s">
        <v>71</v>
      </c>
      <c r="F6" s="24">
        <v>0.34899999999999998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 s="20" customFormat="1" x14ac:dyDescent="0.25">
      <c r="A7" s="16" t="s">
        <v>54</v>
      </c>
      <c r="B7" s="23" t="s">
        <v>40</v>
      </c>
      <c r="C7" s="16" t="s">
        <v>75</v>
      </c>
      <c r="D7" s="18">
        <v>0.36699999999999999</v>
      </c>
      <c r="E7" s="18" t="s">
        <v>71</v>
      </c>
      <c r="F7" s="18">
        <v>0.34899999999999998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s="20" customFormat="1" x14ac:dyDescent="0.25">
      <c r="A8" s="16" t="s">
        <v>55</v>
      </c>
      <c r="B8" s="23" t="s">
        <v>90</v>
      </c>
      <c r="C8" s="16" t="s">
        <v>76</v>
      </c>
      <c r="D8" s="18">
        <v>1.9059999999999999</v>
      </c>
      <c r="E8" s="18" t="s">
        <v>71</v>
      </c>
      <c r="F8" s="18">
        <v>1.5449999999999999</v>
      </c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0" s="22" customFormat="1" x14ac:dyDescent="0.25">
      <c r="A9" s="16" t="s">
        <v>56</v>
      </c>
      <c r="B9" s="23" t="s">
        <v>41</v>
      </c>
      <c r="C9" s="16" t="s">
        <v>77</v>
      </c>
      <c r="D9" s="18">
        <v>0.36699999999999999</v>
      </c>
      <c r="E9" s="21" t="s">
        <v>71</v>
      </c>
      <c r="F9" s="18">
        <v>0.34899999999999998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s="22" customFormat="1" x14ac:dyDescent="0.25">
      <c r="A10" s="16" t="s">
        <v>57</v>
      </c>
      <c r="B10" s="25" t="s">
        <v>92</v>
      </c>
      <c r="C10" s="16" t="s">
        <v>78</v>
      </c>
      <c r="D10" s="24">
        <v>1.4790000000000001</v>
      </c>
      <c r="E10" s="24">
        <v>1.01</v>
      </c>
      <c r="F10" s="24">
        <v>0.95499999999999996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 s="20" customFormat="1" x14ac:dyDescent="0.25">
      <c r="A11" s="16" t="s">
        <v>58</v>
      </c>
      <c r="B11" s="25" t="s">
        <v>42</v>
      </c>
      <c r="C11" s="16" t="s">
        <v>79</v>
      </c>
      <c r="D11" s="18">
        <v>2.8780000000000001</v>
      </c>
      <c r="E11" s="18">
        <v>2.4380000000000002</v>
      </c>
      <c r="F11" s="18">
        <v>2.2799999999999998</v>
      </c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0" s="20" customFormat="1" x14ac:dyDescent="0.25">
      <c r="A12" s="16" t="s">
        <v>59</v>
      </c>
      <c r="B12" s="25" t="s">
        <v>43</v>
      </c>
      <c r="C12" s="16" t="s">
        <v>80</v>
      </c>
      <c r="D12" s="18">
        <v>2.746</v>
      </c>
      <c r="E12" s="18">
        <v>2.3159999999999998</v>
      </c>
      <c r="F12" s="18">
        <v>1.7310000000000001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1:20" s="22" customFormat="1" x14ac:dyDescent="0.25">
      <c r="A13" s="16" t="s">
        <v>60</v>
      </c>
      <c r="B13" s="23" t="s">
        <v>44</v>
      </c>
      <c r="C13" s="16" t="s">
        <v>81</v>
      </c>
      <c r="D13" s="18">
        <v>5.1180000000000003</v>
      </c>
      <c r="E13" s="21">
        <v>2.6720000000000002</v>
      </c>
      <c r="F13" s="18">
        <v>1.546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1:20" s="22" customFormat="1" ht="35.25" customHeight="1" x14ac:dyDescent="0.25">
      <c r="A14" s="16" t="s">
        <v>61</v>
      </c>
      <c r="B14" s="26" t="s">
        <v>50</v>
      </c>
      <c r="C14" s="16" t="s">
        <v>82</v>
      </c>
      <c r="D14" s="24">
        <v>13.481999999999999</v>
      </c>
      <c r="E14" s="24">
        <v>15.526</v>
      </c>
      <c r="F14" s="24">
        <v>11.231999999999999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</row>
    <row r="15" spans="1:20" s="20" customFormat="1" x14ac:dyDescent="0.25">
      <c r="A15" s="16" t="s">
        <v>62</v>
      </c>
      <c r="B15" s="23" t="s">
        <v>45</v>
      </c>
      <c r="C15" s="16" t="s">
        <v>83</v>
      </c>
      <c r="D15" s="18">
        <v>2.4790000000000001</v>
      </c>
      <c r="E15" s="18" t="s">
        <v>71</v>
      </c>
      <c r="F15" s="18">
        <v>1.0469999999999999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</row>
    <row r="16" spans="1:20" s="20" customFormat="1" x14ac:dyDescent="0.25">
      <c r="A16" s="16" t="s">
        <v>63</v>
      </c>
      <c r="B16" s="26" t="s">
        <v>46</v>
      </c>
      <c r="C16" s="16" t="s">
        <v>84</v>
      </c>
      <c r="D16" s="18">
        <v>2.0880000000000001</v>
      </c>
      <c r="E16" s="18" t="s">
        <v>71</v>
      </c>
      <c r="F16" s="18">
        <v>1.7390000000000001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</row>
    <row r="17" spans="1:20" s="22" customFormat="1" ht="40.5" x14ac:dyDescent="0.25">
      <c r="A17" s="27" t="s">
        <v>64</v>
      </c>
      <c r="B17" s="28" t="s">
        <v>91</v>
      </c>
      <c r="C17" s="16" t="s">
        <v>85</v>
      </c>
      <c r="D17" s="18">
        <v>7.6440000000000001</v>
      </c>
      <c r="E17" s="18" t="s">
        <v>71</v>
      </c>
      <c r="F17" s="18">
        <v>3.39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0" s="22" customFormat="1" ht="40.5" x14ac:dyDescent="0.25">
      <c r="A18" s="27" t="s">
        <v>65</v>
      </c>
      <c r="B18" s="28" t="s">
        <v>47</v>
      </c>
      <c r="C18" s="16" t="s">
        <v>86</v>
      </c>
      <c r="D18" s="24">
        <v>0.39</v>
      </c>
      <c r="E18" s="24">
        <v>0.25</v>
      </c>
      <c r="F18" s="24">
        <v>0.245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</row>
    <row r="19" spans="1:20" s="20" customFormat="1" ht="40.5" x14ac:dyDescent="0.25">
      <c r="A19" s="27" t="s">
        <v>66</v>
      </c>
      <c r="B19" s="28" t="s">
        <v>48</v>
      </c>
      <c r="C19" s="16" t="s">
        <v>87</v>
      </c>
      <c r="D19" s="18">
        <v>3.2919999999999998</v>
      </c>
      <c r="E19" s="18">
        <v>1.972</v>
      </c>
      <c r="F19" s="18">
        <v>1.9259999999999999</v>
      </c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</row>
    <row r="20" spans="1:20" s="20" customFormat="1" ht="40.5" x14ac:dyDescent="0.3">
      <c r="A20" s="27" t="s">
        <v>67</v>
      </c>
      <c r="B20" s="29" t="s">
        <v>49</v>
      </c>
      <c r="C20" s="16" t="s">
        <v>88</v>
      </c>
      <c r="D20" s="18" t="s">
        <v>71</v>
      </c>
      <c r="E20" s="18" t="s">
        <v>71</v>
      </c>
      <c r="F20" s="18">
        <v>0.499</v>
      </c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</row>
    <row r="21" spans="1:20" s="22" customFormat="1" x14ac:dyDescent="0.25">
      <c r="A21" s="27" t="s">
        <v>70</v>
      </c>
      <c r="B21" s="28" t="s">
        <v>68</v>
      </c>
      <c r="C21" s="16" t="s">
        <v>89</v>
      </c>
      <c r="D21" s="18" t="s">
        <v>71</v>
      </c>
      <c r="E21" s="21" t="s">
        <v>71</v>
      </c>
      <c r="F21" s="18">
        <v>1.4850000000000001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1:20" s="22" customFormat="1" x14ac:dyDescent="0.25"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</row>
    <row r="23" spans="1:20" s="22" customFormat="1" x14ac:dyDescent="0.25"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s="22" customFormat="1" x14ac:dyDescent="0.25"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</row>
    <row r="25" spans="1:20" s="22" customFormat="1" x14ac:dyDescent="0.25"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</row>
    <row r="26" spans="1:20" s="22" customFormat="1" x14ac:dyDescent="0.25"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spans="1:20" s="22" customFormat="1" x14ac:dyDescent="0.25"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1:20" s="22" customFormat="1" x14ac:dyDescent="0.25"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spans="1:20" s="22" customFormat="1" x14ac:dyDescent="0.25"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spans="1:20" s="22" customFormat="1" x14ac:dyDescent="0.25"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</sheetData>
  <mergeCells count="1">
    <mergeCell ref="A1:F1"/>
  </mergeCells>
  <pageMargins left="0.39370078740157483" right="0.19685039370078741" top="0.19685039370078741" bottom="0.19685039370078741" header="0.31496062992125984" footer="0.31496062992125984"/>
  <pageSetup paperSize="9" scale="63" orientation="landscape" r:id="rId1"/>
  <colBreaks count="1" manualBreakCount="1">
    <brk id="7" min="2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M24" sqref="M24"/>
    </sheetView>
  </sheetViews>
  <sheetFormatPr defaultRowHeight="15" x14ac:dyDescent="0.25"/>
  <cols>
    <col min="1" max="1" width="30.140625" customWidth="1"/>
    <col min="2" max="2" width="9.140625" customWidth="1"/>
    <col min="4" max="4" width="15.5703125" customWidth="1"/>
    <col min="5" max="5" width="13.42578125" customWidth="1"/>
    <col min="6" max="6" width="18.85546875" customWidth="1"/>
    <col min="7" max="7" width="13.5703125" customWidth="1"/>
    <col min="8" max="8" width="10.85546875" customWidth="1"/>
    <col min="10" max="10" width="12.28515625" customWidth="1"/>
    <col min="11" max="11" width="13.5703125" customWidth="1"/>
  </cols>
  <sheetData>
    <row r="1" spans="1:11" ht="30" x14ac:dyDescent="0.25"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1"/>
      <c r="J1" s="3" t="s">
        <v>9</v>
      </c>
      <c r="K1" s="3" t="s">
        <v>10</v>
      </c>
    </row>
    <row r="2" spans="1:11" x14ac:dyDescent="0.25">
      <c r="A2" s="8" t="s">
        <v>11</v>
      </c>
      <c r="B2" s="5">
        <f>SUM(B3:B10)</f>
        <v>18.052858817524719</v>
      </c>
      <c r="C2" s="5">
        <f t="shared" ref="C2:H2" si="0">SUM(C3:C10)</f>
        <v>20.900586999999998</v>
      </c>
      <c r="D2" s="5">
        <f t="shared" si="0"/>
        <v>5.1280140900000006</v>
      </c>
      <c r="E2" s="5">
        <f t="shared" si="0"/>
        <v>4.1767328000000008</v>
      </c>
      <c r="F2" s="5">
        <f t="shared" si="0"/>
        <v>15.3617872</v>
      </c>
      <c r="G2" s="5">
        <f t="shared" si="0"/>
        <v>0.62770099999999995</v>
      </c>
      <c r="H2" s="5">
        <f t="shared" si="0"/>
        <v>0.73436599999999996</v>
      </c>
    </row>
    <row r="3" spans="1:11" x14ac:dyDescent="0.25">
      <c r="A3" s="10" t="s">
        <v>12</v>
      </c>
      <c r="B3" s="7">
        <v>3.7562864310297601</v>
      </c>
      <c r="C3">
        <v>3.6077859999999999</v>
      </c>
      <c r="D3">
        <v>0.67236936000000003</v>
      </c>
      <c r="E3">
        <v>0.49922200000000011</v>
      </c>
      <c r="F3">
        <v>2.8590279999999999</v>
      </c>
      <c r="G3">
        <v>0.13612099999999999</v>
      </c>
      <c r="H3">
        <v>0.113415</v>
      </c>
      <c r="J3">
        <f>E3+F3+G3+H3</f>
        <v>3.6077859999999999</v>
      </c>
      <c r="K3">
        <f>C3-J3</f>
        <v>0</v>
      </c>
    </row>
    <row r="4" spans="1:11" x14ac:dyDescent="0.25">
      <c r="A4" s="10" t="s">
        <v>13</v>
      </c>
      <c r="B4" s="7">
        <v>0.90584251240000002</v>
      </c>
      <c r="C4">
        <v>0.85351999999999995</v>
      </c>
      <c r="D4">
        <v>1.6192613</v>
      </c>
      <c r="E4">
        <v>0.18778600000000001</v>
      </c>
      <c r="F4">
        <v>0.62401899999999988</v>
      </c>
      <c r="G4">
        <v>5.8149999999999999E-3</v>
      </c>
      <c r="H4">
        <v>3.5900000000000001E-2</v>
      </c>
      <c r="J4">
        <f>E4+F4+G4+H4</f>
        <v>0.85351999999999995</v>
      </c>
      <c r="K4">
        <f>C4-J4</f>
        <v>0</v>
      </c>
    </row>
    <row r="5" spans="1:11" x14ac:dyDescent="0.25">
      <c r="A5" s="10" t="s">
        <v>14</v>
      </c>
      <c r="B5" s="7">
        <v>1.26493287733821</v>
      </c>
      <c r="C5">
        <v>1.7612950000000001</v>
      </c>
      <c r="D5">
        <v>0.13260090999999999</v>
      </c>
      <c r="E5">
        <v>0.27325099999999991</v>
      </c>
      <c r="F5">
        <v>1.3640470000000002</v>
      </c>
      <c r="G5">
        <v>7.9379000000000005E-2</v>
      </c>
      <c r="H5">
        <v>4.4617999999999998E-2</v>
      </c>
      <c r="J5">
        <f t="shared" ref="J5:J9" si="1">E5+F5+G5+H5</f>
        <v>1.7612950000000003</v>
      </c>
      <c r="K5">
        <f t="shared" ref="K5:K8" si="2">C5-J5</f>
        <v>0</v>
      </c>
    </row>
    <row r="6" spans="1:11" x14ac:dyDescent="0.25">
      <c r="A6" s="10" t="s">
        <v>15</v>
      </c>
      <c r="B6" s="7">
        <v>0.21398122999999999</v>
      </c>
      <c r="C6">
        <v>1.143165</v>
      </c>
      <c r="D6">
        <v>0.16054210999999999</v>
      </c>
      <c r="E6">
        <v>0.44173479999999998</v>
      </c>
      <c r="F6">
        <v>0.63981420000000022</v>
      </c>
      <c r="G6">
        <v>1.3957000000000001E-2</v>
      </c>
      <c r="H6">
        <v>4.7659E-2</v>
      </c>
      <c r="J6">
        <f t="shared" si="1"/>
        <v>1.1431650000000002</v>
      </c>
      <c r="K6">
        <f t="shared" si="2"/>
        <v>0</v>
      </c>
    </row>
    <row r="7" spans="1:11" x14ac:dyDescent="0.25">
      <c r="A7" s="10" t="s">
        <v>16</v>
      </c>
      <c r="B7" s="7">
        <v>5.6902939999999999E-2</v>
      </c>
      <c r="C7">
        <v>0.29348000000000002</v>
      </c>
      <c r="D7">
        <v>4.3533559999999999E-2</v>
      </c>
      <c r="E7">
        <v>5.7118000000000002E-2</v>
      </c>
      <c r="F7">
        <v>0.21926200000000001</v>
      </c>
      <c r="G7">
        <v>4.6540000000000002E-3</v>
      </c>
      <c r="H7">
        <v>1.2446E-2</v>
      </c>
      <c r="J7">
        <f t="shared" si="1"/>
        <v>0.29348000000000002</v>
      </c>
      <c r="K7">
        <f t="shared" si="2"/>
        <v>0</v>
      </c>
    </row>
    <row r="8" spans="1:11" x14ac:dyDescent="0.25">
      <c r="A8" s="10" t="s">
        <v>17</v>
      </c>
      <c r="B8" s="7">
        <v>4.7858143898716801</v>
      </c>
      <c r="C8">
        <v>3.3202410000000002</v>
      </c>
      <c r="D8">
        <v>1.1292370700000001</v>
      </c>
      <c r="E8">
        <v>0.8455379999999999</v>
      </c>
      <c r="F8">
        <v>2.0541010000000002</v>
      </c>
      <c r="G8">
        <v>0.23813799999999999</v>
      </c>
      <c r="H8">
        <v>0.18246399999999999</v>
      </c>
      <c r="J8">
        <f t="shared" si="1"/>
        <v>3.3202410000000002</v>
      </c>
      <c r="K8">
        <f t="shared" si="2"/>
        <v>0</v>
      </c>
    </row>
    <row r="9" spans="1:11" x14ac:dyDescent="0.25">
      <c r="A9" s="10" t="s">
        <v>18</v>
      </c>
      <c r="B9" s="7">
        <v>3.3617555046305498</v>
      </c>
      <c r="C9">
        <v>6.0378699999999998</v>
      </c>
      <c r="D9">
        <v>0.63550061999999996</v>
      </c>
      <c r="E9">
        <v>1.0142440000000004</v>
      </c>
      <c r="F9">
        <v>4.7929469999999998</v>
      </c>
      <c r="G9">
        <v>8.5666999999999993E-2</v>
      </c>
      <c r="H9">
        <v>0.145012</v>
      </c>
      <c r="J9">
        <f t="shared" si="1"/>
        <v>6.0378700000000007</v>
      </c>
      <c r="K9">
        <f>C9-J9</f>
        <v>0</v>
      </c>
    </row>
    <row r="10" spans="1:11" x14ac:dyDescent="0.25">
      <c r="A10" s="10" t="s">
        <v>19</v>
      </c>
      <c r="B10" s="7">
        <v>3.7073429322545199</v>
      </c>
      <c r="C10">
        <v>3.8832300000000002</v>
      </c>
      <c r="D10">
        <v>0.73496916000000001</v>
      </c>
      <c r="E10">
        <v>0.85783900000000024</v>
      </c>
      <c r="F10">
        <v>2.8085689999999999</v>
      </c>
      <c r="G10">
        <v>6.3969999999999999E-2</v>
      </c>
      <c r="H10">
        <v>0.15285199999999999</v>
      </c>
      <c r="J10">
        <f t="shared" ref="J10" si="3">E10+F10+G10+H10</f>
        <v>3.8832300000000002</v>
      </c>
      <c r="K10">
        <f t="shared" ref="K10" si="4">C10-J10</f>
        <v>0</v>
      </c>
    </row>
    <row r="12" spans="1:11" x14ac:dyDescent="0.25">
      <c r="A12" s="4" t="s">
        <v>20</v>
      </c>
      <c r="B12" s="5">
        <f>B13+B14</f>
        <v>1.9235735376445211</v>
      </c>
      <c r="C12" s="5">
        <f t="shared" ref="C12:H12" si="5">C13+C14</f>
        <v>1.564055</v>
      </c>
      <c r="D12" s="5">
        <f t="shared" si="5"/>
        <v>0.27764668999999997</v>
      </c>
      <c r="E12" s="5">
        <f t="shared" si="5"/>
        <v>0.41460499999999995</v>
      </c>
      <c r="F12" s="5">
        <f t="shared" si="5"/>
        <v>0.96964300000000003</v>
      </c>
      <c r="G12" s="5">
        <f t="shared" si="5"/>
        <v>9.4499E-2</v>
      </c>
      <c r="H12" s="5">
        <f t="shared" si="5"/>
        <v>8.5307999999999995E-2</v>
      </c>
      <c r="J12">
        <f>E12+F12+G12+H12</f>
        <v>1.5640549999999998</v>
      </c>
      <c r="K12">
        <f>C12-J12</f>
        <v>0</v>
      </c>
    </row>
    <row r="13" spans="1:11" x14ac:dyDescent="0.25">
      <c r="A13" t="s">
        <v>21</v>
      </c>
      <c r="B13" s="7">
        <v>1.31619754311043</v>
      </c>
      <c r="C13">
        <v>1.1067389999999999</v>
      </c>
      <c r="D13">
        <v>0.19612324</v>
      </c>
      <c r="E13">
        <v>0.28183899999999995</v>
      </c>
      <c r="F13">
        <v>0.68469999999999998</v>
      </c>
      <c r="G13">
        <v>7.9379000000000005E-2</v>
      </c>
      <c r="H13">
        <v>6.0821E-2</v>
      </c>
      <c r="J13">
        <f>E13+F13+G13+H13</f>
        <v>1.1067389999999999</v>
      </c>
      <c r="K13">
        <f>C13-J13</f>
        <v>0</v>
      </c>
    </row>
    <row r="14" spans="1:11" x14ac:dyDescent="0.25">
      <c r="A14" t="s">
        <v>22</v>
      </c>
      <c r="B14" s="7">
        <v>0.60737599453409097</v>
      </c>
      <c r="C14">
        <v>0.457316</v>
      </c>
      <c r="D14">
        <v>8.1523449999999997E-2</v>
      </c>
      <c r="E14">
        <v>0.132766</v>
      </c>
      <c r="F14">
        <v>0.284943</v>
      </c>
      <c r="G14">
        <v>1.512E-2</v>
      </c>
      <c r="H14">
        <v>2.4486999999999998E-2</v>
      </c>
      <c r="J14">
        <f>E14+F14+G14+H14</f>
        <v>0.457316</v>
      </c>
      <c r="K14">
        <f>C14-J14</f>
        <v>0</v>
      </c>
    </row>
    <row r="17" spans="1:11" x14ac:dyDescent="0.25">
      <c r="A17" s="4" t="s">
        <v>23</v>
      </c>
      <c r="B17" s="5">
        <f>B18+B19</f>
        <v>1.5128437048802099</v>
      </c>
      <c r="C17" s="5">
        <f>C18+C19</f>
        <v>1.387378</v>
      </c>
      <c r="D17" s="5">
        <f t="shared" ref="D17:H17" si="6">D18+D19</f>
        <v>0.24699497000000001</v>
      </c>
      <c r="E17" s="5">
        <f t="shared" si="6"/>
        <v>0.43125499999999994</v>
      </c>
      <c r="F17" s="5">
        <f t="shared" si="6"/>
        <v>0.79376899999999995</v>
      </c>
      <c r="G17" s="5">
        <f t="shared" si="6"/>
        <v>8.6357000000000003E-2</v>
      </c>
      <c r="H17" s="5">
        <f t="shared" si="6"/>
        <v>7.5997000000000009E-2</v>
      </c>
      <c r="J17">
        <f>E17+F17+G17+H17</f>
        <v>1.387378</v>
      </c>
      <c r="K17">
        <f t="shared" ref="K17:K19" si="7">C17-J17</f>
        <v>0</v>
      </c>
    </row>
    <row r="18" spans="1:11" x14ac:dyDescent="0.25">
      <c r="A18" t="s">
        <v>24</v>
      </c>
      <c r="B18">
        <v>1.31619754311043</v>
      </c>
      <c r="C18">
        <v>1.2138949999999999</v>
      </c>
      <c r="D18">
        <v>0.21583247</v>
      </c>
      <c r="E18">
        <v>0.38078199999999995</v>
      </c>
      <c r="F18">
        <v>0.68469999999999998</v>
      </c>
      <c r="G18">
        <v>8.1702999999999998E-2</v>
      </c>
      <c r="H18">
        <v>6.6710000000000005E-2</v>
      </c>
      <c r="J18">
        <f>E18+F18+G18+H18</f>
        <v>1.2138949999999999</v>
      </c>
      <c r="K18">
        <f t="shared" ref="K18" si="8">C18-J18</f>
        <v>0</v>
      </c>
    </row>
    <row r="19" spans="1:11" x14ac:dyDescent="0.25">
      <c r="A19" t="s">
        <v>25</v>
      </c>
      <c r="B19" s="6">
        <v>0.19664616176978</v>
      </c>
      <c r="C19">
        <v>0.173483</v>
      </c>
      <c r="D19">
        <v>3.1162499999999999E-2</v>
      </c>
      <c r="E19">
        <v>5.047299999999999E-2</v>
      </c>
      <c r="F19">
        <v>0.109069</v>
      </c>
      <c r="G19">
        <v>4.6540000000000002E-3</v>
      </c>
      <c r="H19">
        <v>9.2870000000000001E-3</v>
      </c>
      <c r="J19">
        <f t="shared" ref="J19" si="9">E19+F19+G19+H19</f>
        <v>0.17348299999999997</v>
      </c>
      <c r="K19">
        <f t="shared" si="7"/>
        <v>0</v>
      </c>
    </row>
    <row r="22" spans="1:11" x14ac:dyDescent="0.25">
      <c r="A22" s="4" t="s">
        <v>26</v>
      </c>
      <c r="B22" s="5">
        <f>B23+B24</f>
        <v>2.4801498278247003</v>
      </c>
      <c r="C22" s="5">
        <f t="shared" ref="C22:H22" si="10">C23+C24</f>
        <v>2.3902760000000001</v>
      </c>
      <c r="D22" s="5">
        <f t="shared" si="10"/>
        <v>0.43144565000000001</v>
      </c>
      <c r="E22" s="5">
        <f t="shared" si="10"/>
        <v>0.64990600000000009</v>
      </c>
      <c r="F22" s="5">
        <f t="shared" si="10"/>
        <v>1.5826929999999997</v>
      </c>
      <c r="G22" s="5">
        <f t="shared" si="10"/>
        <v>5.1178000000000001E-2</v>
      </c>
      <c r="H22" s="5">
        <f t="shared" si="10"/>
        <v>0.10649900000000001</v>
      </c>
    </row>
    <row r="23" spans="1:11" x14ac:dyDescent="0.25">
      <c r="A23" t="s">
        <v>25</v>
      </c>
      <c r="B23">
        <v>1.46080005886122</v>
      </c>
      <c r="C23">
        <v>1.6309640000000001</v>
      </c>
      <c r="D23">
        <v>0.29105131000000001</v>
      </c>
      <c r="E23">
        <v>0.44029400000000007</v>
      </c>
      <c r="F23">
        <v>1.0771509999999997</v>
      </c>
      <c r="G23">
        <v>4.3035999999999998E-2</v>
      </c>
      <c r="H23">
        <v>7.0483000000000004E-2</v>
      </c>
      <c r="J23">
        <f t="shared" ref="J23:J24" si="11">E23+F23+G23+H23</f>
        <v>1.6309640000000001</v>
      </c>
      <c r="K23">
        <f t="shared" ref="K23:K24" si="12">C23-J23</f>
        <v>0</v>
      </c>
    </row>
    <row r="24" spans="1:11" x14ac:dyDescent="0.25">
      <c r="A24" t="s">
        <v>27</v>
      </c>
      <c r="B24">
        <v>1.0193497689634801</v>
      </c>
      <c r="C24">
        <v>0.75931199999999999</v>
      </c>
      <c r="D24">
        <v>0.14039434000000001</v>
      </c>
      <c r="E24">
        <v>0.20961200000000002</v>
      </c>
      <c r="F24">
        <v>0.50554199999999994</v>
      </c>
      <c r="G24">
        <v>8.1419999999999999E-3</v>
      </c>
      <c r="H24">
        <v>3.6015999999999999E-2</v>
      </c>
      <c r="J24">
        <f t="shared" si="11"/>
        <v>0.75931199999999999</v>
      </c>
      <c r="K24">
        <f t="shared" si="12"/>
        <v>0</v>
      </c>
    </row>
    <row r="27" spans="1:11" x14ac:dyDescent="0.25">
      <c r="A27" s="4"/>
    </row>
    <row r="32" spans="1:11" x14ac:dyDescent="0.25">
      <c r="A32" t="s">
        <v>28</v>
      </c>
      <c r="B32" s="5">
        <f>SUM(B34:B36)</f>
        <v>2.2400000000000002</v>
      </c>
      <c r="E32" s="5">
        <f>SUM(E34:E36)</f>
        <v>2.1</v>
      </c>
    </row>
    <row r="33" spans="1:5" x14ac:dyDescent="0.25">
      <c r="A33" s="9" t="s">
        <v>29</v>
      </c>
      <c r="D33" s="9">
        <v>0.4</v>
      </c>
    </row>
    <row r="34" spans="1:5" x14ac:dyDescent="0.25">
      <c r="A34" t="s">
        <v>30</v>
      </c>
      <c r="B34">
        <v>1.19</v>
      </c>
      <c r="E34">
        <v>1.85</v>
      </c>
    </row>
    <row r="35" spans="1:5" x14ac:dyDescent="0.25">
      <c r="A35" t="s">
        <v>31</v>
      </c>
      <c r="B35">
        <v>0.26</v>
      </c>
    </row>
    <row r="36" spans="1:5" x14ac:dyDescent="0.25">
      <c r="A36" t="s">
        <v>32</v>
      </c>
      <c r="B36">
        <v>0.79</v>
      </c>
      <c r="E36">
        <v>0.25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Анализ</vt:lpstr>
      <vt:lpstr>Лист2</vt:lpstr>
      <vt:lpstr>Анализ!Область_печати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2023-05-04T08:58:32Z</dcterms:modified>
</cp:coreProperties>
</file>