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Экономисты\Инвес.программа АО УЭС 2020-2021гг\2021 год\Формы утвержд. Приказом Минэнерго от 20.12.2016 № 1357\"/>
    </mc:Choice>
  </mc:AlternateContent>
  <bookViews>
    <workbookView xWindow="0" yWindow="0" windowWidth="24000" windowHeight="9735"/>
  </bookViews>
  <sheets>
    <sheet name="Принятие к бух.учету 2021" sheetId="1" r:id="rId1"/>
  </sheet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18" i="1" l="1"/>
  <c r="AK92" i="1"/>
  <c r="AL87" i="1"/>
  <c r="AM87" i="1"/>
  <c r="AN87" i="1"/>
  <c r="AO87" i="1"/>
  <c r="AP87" i="1"/>
  <c r="AQ87" i="1"/>
  <c r="AK87" i="1"/>
  <c r="AL89" i="1"/>
  <c r="AM89" i="1"/>
  <c r="AN89" i="1"/>
  <c r="AO89" i="1"/>
  <c r="AP89" i="1"/>
  <c r="AQ89" i="1"/>
  <c r="AL90" i="1"/>
  <c r="AM90" i="1"/>
  <c r="AN90" i="1"/>
  <c r="AO90" i="1"/>
  <c r="AP90" i="1"/>
  <c r="AQ90" i="1"/>
  <c r="AK90" i="1"/>
  <c r="AL67" i="1"/>
  <c r="AM67" i="1"/>
  <c r="AN67" i="1"/>
  <c r="AO67" i="1"/>
  <c r="AP67" i="1"/>
  <c r="AQ67" i="1"/>
  <c r="AK67" i="1"/>
  <c r="AL70" i="1"/>
  <c r="AM70" i="1"/>
  <c r="AN70" i="1"/>
  <c r="AO70" i="1"/>
  <c r="AP70" i="1"/>
  <c r="AQ70" i="1"/>
  <c r="AK70" i="1"/>
  <c r="AL74" i="1"/>
  <c r="AM74" i="1"/>
  <c r="AN74" i="1"/>
  <c r="AO74" i="1"/>
  <c r="AP74" i="1"/>
  <c r="AK74" i="1"/>
  <c r="AK76" i="1"/>
  <c r="AL76" i="1"/>
  <c r="AM76" i="1"/>
  <c r="AN76" i="1"/>
  <c r="AO76" i="1"/>
  <c r="AP76" i="1"/>
  <c r="AQ76" i="1"/>
  <c r="AL75" i="1"/>
  <c r="AM75" i="1"/>
  <c r="AN75" i="1"/>
  <c r="AO75" i="1"/>
  <c r="AP75" i="1"/>
  <c r="AQ75" i="1"/>
  <c r="AQ74" i="1" s="1"/>
  <c r="AK75" i="1"/>
  <c r="AP71" i="1"/>
  <c r="AO71" i="1"/>
  <c r="AN71" i="1"/>
  <c r="AM71" i="1"/>
  <c r="AL71" i="1"/>
  <c r="AK71" i="1"/>
  <c r="AK69" i="1"/>
  <c r="AL69" i="1"/>
  <c r="AM69" i="1"/>
  <c r="AN69" i="1"/>
  <c r="AO69" i="1"/>
  <c r="AP69" i="1"/>
  <c r="AI74" i="1"/>
  <c r="AH74" i="1"/>
  <c r="AG74" i="1"/>
  <c r="AF74" i="1"/>
  <c r="AE74" i="1"/>
  <c r="AD74" i="1"/>
  <c r="AC74" i="1"/>
  <c r="AI68" i="1"/>
  <c r="AH68" i="1"/>
  <c r="AG68" i="1"/>
  <c r="AF68" i="1"/>
  <c r="AE68" i="1"/>
  <c r="AD68" i="1"/>
  <c r="AC68" i="1"/>
  <c r="AC67" i="1" s="1"/>
  <c r="U68" i="1"/>
  <c r="U67" i="1" s="1"/>
  <c r="V68" i="1"/>
  <c r="W68" i="1"/>
  <c r="X68" i="1"/>
  <c r="Y68" i="1"/>
  <c r="Z68" i="1"/>
  <c r="AA68" i="1"/>
  <c r="AB67" i="1"/>
  <c r="AE67" i="1"/>
  <c r="AG67" i="1"/>
  <c r="V67" i="1"/>
  <c r="W67" i="1"/>
  <c r="X67" i="1"/>
  <c r="Y67" i="1"/>
  <c r="Z67" i="1"/>
  <c r="AA67" i="1"/>
  <c r="V70" i="1"/>
  <c r="W70" i="1"/>
  <c r="X70" i="1"/>
  <c r="Y70" i="1"/>
  <c r="Z70" i="1"/>
  <c r="AA70" i="1"/>
  <c r="U70" i="1"/>
  <c r="V74" i="1"/>
  <c r="W74" i="1"/>
  <c r="X74" i="1"/>
  <c r="Y74" i="1"/>
  <c r="Z74" i="1"/>
  <c r="AA74" i="1"/>
  <c r="U74" i="1"/>
  <c r="AK59" i="1"/>
  <c r="AK56" i="1" s="1"/>
  <c r="AL59" i="1"/>
  <c r="AL56" i="1" s="1"/>
  <c r="AM59" i="1"/>
  <c r="AM56" i="1" s="1"/>
  <c r="AN59" i="1"/>
  <c r="AN56" i="1" s="1"/>
  <c r="AO59" i="1"/>
  <c r="AO56" i="1" s="1"/>
  <c r="AP59" i="1"/>
  <c r="AP56" i="1" s="1"/>
  <c r="AQ59" i="1"/>
  <c r="AQ56" i="1" s="1"/>
  <c r="AK60" i="1"/>
  <c r="AL60" i="1"/>
  <c r="AM60" i="1"/>
  <c r="AN60" i="1"/>
  <c r="AO60" i="1"/>
  <c r="AP60" i="1"/>
  <c r="AQ60" i="1"/>
  <c r="AK61" i="1"/>
  <c r="AL61" i="1"/>
  <c r="AM61" i="1"/>
  <c r="AN61" i="1"/>
  <c r="AO61" i="1"/>
  <c r="AP61" i="1"/>
  <c r="AQ61" i="1"/>
  <c r="AK62" i="1"/>
  <c r="AL62" i="1"/>
  <c r="AM62" i="1"/>
  <c r="AN62" i="1"/>
  <c r="AO62" i="1"/>
  <c r="AP62" i="1"/>
  <c r="AQ62" i="1"/>
  <c r="AK63" i="1"/>
  <c r="AL63" i="1"/>
  <c r="AM63" i="1"/>
  <c r="AN63" i="1"/>
  <c r="AO63" i="1"/>
  <c r="AP63" i="1"/>
  <c r="AQ63" i="1"/>
  <c r="AK64" i="1"/>
  <c r="AL64" i="1"/>
  <c r="AM64" i="1"/>
  <c r="AN64" i="1"/>
  <c r="AO64" i="1"/>
  <c r="AP64" i="1"/>
  <c r="AQ64" i="1"/>
  <c r="AK65" i="1"/>
  <c r="AL65" i="1"/>
  <c r="AM65" i="1"/>
  <c r="AN65" i="1"/>
  <c r="AO65" i="1"/>
  <c r="AP65" i="1"/>
  <c r="AQ65" i="1"/>
  <c r="AK58" i="1"/>
  <c r="AL58" i="1"/>
  <c r="AM58" i="1"/>
  <c r="AN58" i="1"/>
  <c r="AO58" i="1"/>
  <c r="AP58" i="1"/>
  <c r="AQ58" i="1"/>
  <c r="V56" i="1"/>
  <c r="W56" i="1"/>
  <c r="X56" i="1"/>
  <c r="Y56" i="1"/>
  <c r="Z56" i="1"/>
  <c r="AA56" i="1"/>
  <c r="U56" i="1"/>
  <c r="U55" i="1"/>
  <c r="AL52" i="1"/>
  <c r="AM52" i="1"/>
  <c r="AM50" i="1" s="1"/>
  <c r="AN52" i="1"/>
  <c r="AN50" i="1" s="1"/>
  <c r="AO52" i="1"/>
  <c r="AO50" i="1" s="1"/>
  <c r="AP52" i="1"/>
  <c r="AP50" i="1" s="1"/>
  <c r="AQ52" i="1"/>
  <c r="AQ50" i="1" s="1"/>
  <c r="AL53" i="1"/>
  <c r="AM53" i="1"/>
  <c r="AN53" i="1"/>
  <c r="AO53" i="1"/>
  <c r="AP53" i="1"/>
  <c r="AQ53" i="1"/>
  <c r="AL54" i="1"/>
  <c r="AM54" i="1"/>
  <c r="AN54" i="1"/>
  <c r="AO54" i="1"/>
  <c r="AP54" i="1"/>
  <c r="AQ54" i="1"/>
  <c r="AQ51" i="1"/>
  <c r="AK53" i="1"/>
  <c r="AK50" i="1" s="1"/>
  <c r="AK54" i="1"/>
  <c r="U50" i="1"/>
  <c r="V50" i="1"/>
  <c r="W50" i="1"/>
  <c r="X50" i="1"/>
  <c r="Y50" i="1"/>
  <c r="Z50" i="1"/>
  <c r="AA50" i="1"/>
  <c r="AO29" i="1"/>
  <c r="AP29" i="1"/>
  <c r="P56" i="1"/>
  <c r="M22" i="1"/>
  <c r="M87" i="1"/>
  <c r="N87" i="1"/>
  <c r="O87" i="1"/>
  <c r="P87" i="1"/>
  <c r="M74" i="1"/>
  <c r="M67" i="1"/>
  <c r="M56" i="1"/>
  <c r="M55" i="1" s="1"/>
  <c r="M50" i="1"/>
  <c r="AI67" i="1" l="1"/>
  <c r="AD67" i="1"/>
  <c r="AF67" i="1"/>
  <c r="AH67" i="1"/>
  <c r="AL50" i="1"/>
  <c r="AK29" i="1" l="1"/>
  <c r="AQ93" i="1"/>
  <c r="AK96" i="1" l="1"/>
  <c r="AQ95" i="1"/>
  <c r="AK95" i="1"/>
  <c r="AQ94" i="1"/>
  <c r="AK94" i="1"/>
  <c r="AK93" i="1"/>
  <c r="AP92" i="1"/>
  <c r="AP24" i="1" s="1"/>
  <c r="AO92" i="1"/>
  <c r="AO24" i="1" s="1"/>
  <c r="AN92" i="1"/>
  <c r="AM92" i="1"/>
  <c r="AM24" i="1" s="1"/>
  <c r="AL92" i="1"/>
  <c r="AL24" i="1" s="1"/>
  <c r="AJ92" i="1"/>
  <c r="AI92" i="1"/>
  <c r="AI24" i="1" s="1"/>
  <c r="AH92" i="1"/>
  <c r="AH24" i="1" s="1"/>
  <c r="AG92" i="1"/>
  <c r="AG24" i="1" s="1"/>
  <c r="AF92" i="1"/>
  <c r="AE92" i="1"/>
  <c r="AD92" i="1"/>
  <c r="AD24" i="1" s="1"/>
  <c r="AC92" i="1"/>
  <c r="AC24" i="1" s="1"/>
  <c r="AB92" i="1"/>
  <c r="AA92" i="1"/>
  <c r="AA24" i="1" s="1"/>
  <c r="Z92" i="1"/>
  <c r="Z24" i="1" s="1"/>
  <c r="Y92" i="1"/>
  <c r="Y24" i="1" s="1"/>
  <c r="X92" i="1"/>
  <c r="W92" i="1"/>
  <c r="W24" i="1" s="1"/>
  <c r="V92" i="1"/>
  <c r="U92" i="1"/>
  <c r="U24" i="1" s="1"/>
  <c r="T92" i="1"/>
  <c r="S92" i="1"/>
  <c r="S24" i="1" s="1"/>
  <c r="R92" i="1"/>
  <c r="R24" i="1" s="1"/>
  <c r="Q92" i="1"/>
  <c r="Q24" i="1" s="1"/>
  <c r="P92" i="1"/>
  <c r="O92" i="1"/>
  <c r="O24" i="1" s="1"/>
  <c r="N92" i="1"/>
  <c r="M92" i="1"/>
  <c r="M24" i="1" s="1"/>
  <c r="L92" i="1"/>
  <c r="K92" i="1"/>
  <c r="K24" i="1" s="1"/>
  <c r="J92" i="1"/>
  <c r="I92" i="1"/>
  <c r="I24" i="1" s="1"/>
  <c r="H92" i="1"/>
  <c r="G92" i="1"/>
  <c r="G24" i="1" s="1"/>
  <c r="F92" i="1"/>
  <c r="F24" i="1" s="1"/>
  <c r="E92" i="1"/>
  <c r="E24" i="1" s="1"/>
  <c r="AK91" i="1"/>
  <c r="AK89" i="1"/>
  <c r="AN88" i="1"/>
  <c r="AN22" i="1" s="1"/>
  <c r="AK88" i="1"/>
  <c r="AP22" i="1"/>
  <c r="AO22" i="1"/>
  <c r="AJ87" i="1"/>
  <c r="AJ22" i="1" s="1"/>
  <c r="AI87" i="1"/>
  <c r="AI22" i="1" s="1"/>
  <c r="AH87" i="1"/>
  <c r="AG87" i="1"/>
  <c r="AF87" i="1"/>
  <c r="AF22" i="1" s="1"/>
  <c r="AE87" i="1"/>
  <c r="AE22" i="1" s="1"/>
  <c r="AD87" i="1"/>
  <c r="AC87" i="1"/>
  <c r="AB87" i="1"/>
  <c r="AB22" i="1" s="1"/>
  <c r="AA87" i="1"/>
  <c r="AA22" i="1" s="1"/>
  <c r="Z87" i="1"/>
  <c r="Y87" i="1"/>
  <c r="X87" i="1"/>
  <c r="X22" i="1" s="1"/>
  <c r="W87" i="1"/>
  <c r="W22" i="1" s="1"/>
  <c r="V87" i="1"/>
  <c r="U87" i="1"/>
  <c r="T87" i="1"/>
  <c r="T22" i="1" s="1"/>
  <c r="S87" i="1"/>
  <c r="R87" i="1"/>
  <c r="R22" i="1" s="1"/>
  <c r="Q87" i="1"/>
  <c r="P22" i="1"/>
  <c r="L87" i="1"/>
  <c r="K87" i="1"/>
  <c r="K22" i="1" s="1"/>
  <c r="J87" i="1"/>
  <c r="I87" i="1"/>
  <c r="I22" i="1" s="1"/>
  <c r="H87" i="1"/>
  <c r="G87" i="1"/>
  <c r="G22" i="1" s="1"/>
  <c r="F87" i="1"/>
  <c r="E87" i="1"/>
  <c r="E22" i="1" s="1"/>
  <c r="AQ82" i="1"/>
  <c r="AQ81" i="1" s="1"/>
  <c r="AQ80" i="1" s="1"/>
  <c r="AK82" i="1"/>
  <c r="AK81" i="1" s="1"/>
  <c r="AK80" i="1" s="1"/>
  <c r="AP81" i="1"/>
  <c r="AO81" i="1"/>
  <c r="AN81" i="1"/>
  <c r="AN80" i="1" s="1"/>
  <c r="AM81" i="1"/>
  <c r="AM80" i="1" s="1"/>
  <c r="AL81" i="1"/>
  <c r="AL80" i="1" s="1"/>
  <c r="AJ81" i="1"/>
  <c r="AJ80" i="1" s="1"/>
  <c r="AI81" i="1"/>
  <c r="AI80" i="1" s="1"/>
  <c r="AH81" i="1"/>
  <c r="AH80" i="1" s="1"/>
  <c r="AG81" i="1"/>
  <c r="AG80" i="1" s="1"/>
  <c r="AF81" i="1"/>
  <c r="AF80" i="1" s="1"/>
  <c r="AE81" i="1"/>
  <c r="AE80" i="1" s="1"/>
  <c r="AD81" i="1"/>
  <c r="AD80" i="1" s="1"/>
  <c r="AB81" i="1"/>
  <c r="AB80" i="1" s="1"/>
  <c r="AA81" i="1"/>
  <c r="AA80" i="1" s="1"/>
  <c r="Z81" i="1"/>
  <c r="Z80" i="1" s="1"/>
  <c r="Y81" i="1"/>
  <c r="X81" i="1"/>
  <c r="X80" i="1" s="1"/>
  <c r="W81" i="1"/>
  <c r="W80" i="1" s="1"/>
  <c r="V81" i="1"/>
  <c r="V80" i="1" s="1"/>
  <c r="U81" i="1"/>
  <c r="U80" i="1" s="1"/>
  <c r="T81" i="1"/>
  <c r="T80" i="1" s="1"/>
  <c r="S81" i="1"/>
  <c r="S80" i="1" s="1"/>
  <c r="R81" i="1"/>
  <c r="R80" i="1" s="1"/>
  <c r="Q81" i="1"/>
  <c r="P81" i="1"/>
  <c r="P80" i="1" s="1"/>
  <c r="O81" i="1"/>
  <c r="O80" i="1" s="1"/>
  <c r="N81" i="1"/>
  <c r="M81" i="1"/>
  <c r="L81" i="1"/>
  <c r="K81" i="1"/>
  <c r="K80" i="1" s="1"/>
  <c r="J81" i="1"/>
  <c r="J80" i="1" s="1"/>
  <c r="I81" i="1"/>
  <c r="I80" i="1" s="1"/>
  <c r="H81" i="1"/>
  <c r="H80" i="1" s="1"/>
  <c r="G81" i="1"/>
  <c r="G80" i="1" s="1"/>
  <c r="F81" i="1"/>
  <c r="F80" i="1" s="1"/>
  <c r="E81" i="1"/>
  <c r="E80" i="1" s="1"/>
  <c r="AP80" i="1"/>
  <c r="AO80" i="1"/>
  <c r="AC80" i="1"/>
  <c r="Y80" i="1"/>
  <c r="Q80" i="1"/>
  <c r="N80" i="1"/>
  <c r="M80" i="1"/>
  <c r="L80" i="1"/>
  <c r="AK68" i="1"/>
  <c r="AQ68" i="1"/>
  <c r="AP68" i="1"/>
  <c r="AO68" i="1"/>
  <c r="AN68" i="1"/>
  <c r="AM68" i="1"/>
  <c r="AL68" i="1"/>
  <c r="AJ68" i="1"/>
  <c r="AJ67" i="1" s="1"/>
  <c r="AB68" i="1"/>
  <c r="T68" i="1"/>
  <c r="T67" i="1" s="1"/>
  <c r="S68" i="1"/>
  <c r="S67" i="1" s="1"/>
  <c r="R68" i="1"/>
  <c r="R67" i="1" s="1"/>
  <c r="Q68" i="1"/>
  <c r="Q67" i="1" s="1"/>
  <c r="P68" i="1"/>
  <c r="P67" i="1" s="1"/>
  <c r="O68" i="1"/>
  <c r="N68" i="1"/>
  <c r="M68" i="1"/>
  <c r="L68" i="1"/>
  <c r="L67" i="1" s="1"/>
  <c r="K68" i="1"/>
  <c r="K67" i="1" s="1"/>
  <c r="J68" i="1"/>
  <c r="J67" i="1" s="1"/>
  <c r="I68" i="1"/>
  <c r="H68" i="1"/>
  <c r="H67" i="1" s="1"/>
  <c r="G68" i="1"/>
  <c r="G67" i="1" s="1"/>
  <c r="F68" i="1"/>
  <c r="F67" i="1" s="1"/>
  <c r="E68" i="1"/>
  <c r="E67" i="1" s="1"/>
  <c r="O67" i="1"/>
  <c r="N67" i="1"/>
  <c r="I67" i="1"/>
  <c r="AK55" i="1"/>
  <c r="AQ55" i="1"/>
  <c r="AP55" i="1"/>
  <c r="AO55" i="1"/>
  <c r="AM55" i="1"/>
  <c r="AL55" i="1"/>
  <c r="AJ56" i="1"/>
  <c r="AJ55" i="1" s="1"/>
  <c r="AI56" i="1"/>
  <c r="AI55" i="1" s="1"/>
  <c r="AH56" i="1"/>
  <c r="AH55" i="1" s="1"/>
  <c r="AG56" i="1"/>
  <c r="AG55" i="1" s="1"/>
  <c r="AF56" i="1"/>
  <c r="AF55" i="1" s="1"/>
  <c r="AE56" i="1"/>
  <c r="AE55" i="1" s="1"/>
  <c r="AD56" i="1"/>
  <c r="AD55" i="1" s="1"/>
  <c r="AC56" i="1"/>
  <c r="AB56" i="1"/>
  <c r="AB55" i="1" s="1"/>
  <c r="AA55" i="1"/>
  <c r="Z55" i="1"/>
  <c r="X55" i="1"/>
  <c r="W55" i="1"/>
  <c r="V55" i="1"/>
  <c r="T56" i="1"/>
  <c r="T55" i="1" s="1"/>
  <c r="S56" i="1"/>
  <c r="S55" i="1" s="1"/>
  <c r="R56" i="1"/>
  <c r="R55" i="1" s="1"/>
  <c r="Q56" i="1"/>
  <c r="Q55" i="1" s="1"/>
  <c r="P55" i="1"/>
  <c r="O56" i="1"/>
  <c r="O55" i="1" s="1"/>
  <c r="N56" i="1"/>
  <c r="N55" i="1" s="1"/>
  <c r="L56" i="1"/>
  <c r="L55" i="1" s="1"/>
  <c r="K56" i="1"/>
  <c r="K55" i="1" s="1"/>
  <c r="J56" i="1"/>
  <c r="J55" i="1" s="1"/>
  <c r="I56" i="1"/>
  <c r="H56" i="1"/>
  <c r="H55" i="1" s="1"/>
  <c r="G56" i="1"/>
  <c r="G55" i="1" s="1"/>
  <c r="F56" i="1"/>
  <c r="F55" i="1" s="1"/>
  <c r="E56" i="1"/>
  <c r="AK52" i="1"/>
  <c r="AJ50" i="1"/>
  <c r="AI50" i="1"/>
  <c r="AH50" i="1"/>
  <c r="AG50" i="1"/>
  <c r="AF50" i="1"/>
  <c r="AE50" i="1"/>
  <c r="AD50" i="1"/>
  <c r="AC50" i="1"/>
  <c r="AB50" i="1"/>
  <c r="T50" i="1"/>
  <c r="S50" i="1"/>
  <c r="R50" i="1"/>
  <c r="Q50" i="1"/>
  <c r="P50" i="1"/>
  <c r="O50" i="1"/>
  <c r="N50" i="1"/>
  <c r="N47" i="1" s="1"/>
  <c r="N20" i="1" s="1"/>
  <c r="L50" i="1"/>
  <c r="K50" i="1"/>
  <c r="J50" i="1"/>
  <c r="I50" i="1"/>
  <c r="H50" i="1"/>
  <c r="G50" i="1"/>
  <c r="F50" i="1"/>
  <c r="E50" i="1"/>
  <c r="AN29" i="1"/>
  <c r="AN28" i="1" s="1"/>
  <c r="AK28" i="1"/>
  <c r="AK26" i="1" s="1"/>
  <c r="AK19" i="1" s="1"/>
  <c r="AQ28" i="1"/>
  <c r="AQ26" i="1" s="1"/>
  <c r="AQ19" i="1" s="1"/>
  <c r="AP28" i="1"/>
  <c r="AP26" i="1" s="1"/>
  <c r="AP19" i="1" s="1"/>
  <c r="AO28" i="1"/>
  <c r="AO26" i="1" s="1"/>
  <c r="AO19" i="1" s="1"/>
  <c r="AM28" i="1"/>
  <c r="AM26" i="1" s="1"/>
  <c r="AM19" i="1" s="1"/>
  <c r="AL28" i="1"/>
  <c r="AL26" i="1" s="1"/>
  <c r="AL19" i="1" s="1"/>
  <c r="AJ28" i="1"/>
  <c r="AJ26" i="1" s="1"/>
  <c r="AJ19" i="1" s="1"/>
  <c r="AI28" i="1"/>
  <c r="AI26" i="1" s="1"/>
  <c r="AH28" i="1"/>
  <c r="AH26" i="1" s="1"/>
  <c r="AH19" i="1" s="1"/>
  <c r="AG28" i="1"/>
  <c r="AF28" i="1"/>
  <c r="AF26" i="1" s="1"/>
  <c r="AF19" i="1" s="1"/>
  <c r="AE28" i="1"/>
  <c r="AE26" i="1" s="1"/>
  <c r="AE19" i="1" s="1"/>
  <c r="AC28" i="1"/>
  <c r="AC26" i="1" s="1"/>
  <c r="AC19" i="1" s="1"/>
  <c r="AB28" i="1"/>
  <c r="AB26" i="1" s="1"/>
  <c r="AB19" i="1" s="1"/>
  <c r="AA28" i="1"/>
  <c r="AA26" i="1" s="1"/>
  <c r="AA19" i="1" s="1"/>
  <c r="Z28" i="1"/>
  <c r="Z26" i="1" s="1"/>
  <c r="Z19" i="1" s="1"/>
  <c r="Y28" i="1"/>
  <c r="Y26" i="1" s="1"/>
  <c r="Y19" i="1" s="1"/>
  <c r="X28" i="1"/>
  <c r="X19" i="1" s="1"/>
  <c r="W28" i="1"/>
  <c r="W26" i="1" s="1"/>
  <c r="W19" i="1" s="1"/>
  <c r="V28" i="1"/>
  <c r="V26" i="1" s="1"/>
  <c r="V19" i="1" s="1"/>
  <c r="U28" i="1"/>
  <c r="U19" i="1" s="1"/>
  <c r="T28" i="1"/>
  <c r="S28" i="1"/>
  <c r="S26" i="1" s="1"/>
  <c r="S19" i="1" s="1"/>
  <c r="R28" i="1"/>
  <c r="R26" i="1" s="1"/>
  <c r="R19" i="1" s="1"/>
  <c r="Q28" i="1"/>
  <c r="Q26" i="1" s="1"/>
  <c r="Q19" i="1" s="1"/>
  <c r="P28" i="1"/>
  <c r="P26" i="1" s="1"/>
  <c r="P19" i="1" s="1"/>
  <c r="O28" i="1"/>
  <c r="O26" i="1" s="1"/>
  <c r="O19" i="1" s="1"/>
  <c r="N28" i="1"/>
  <c r="N26" i="1" s="1"/>
  <c r="N19" i="1" s="1"/>
  <c r="M28" i="1"/>
  <c r="M26" i="1" s="1"/>
  <c r="M19" i="1" s="1"/>
  <c r="L28" i="1"/>
  <c r="L26" i="1" s="1"/>
  <c r="L19" i="1" s="1"/>
  <c r="K28" i="1"/>
  <c r="K26" i="1" s="1"/>
  <c r="K19" i="1" s="1"/>
  <c r="J28" i="1"/>
  <c r="J26" i="1" s="1"/>
  <c r="J19" i="1" s="1"/>
  <c r="I28" i="1"/>
  <c r="I26" i="1" s="1"/>
  <c r="I19" i="1" s="1"/>
  <c r="H26" i="1"/>
  <c r="H19" i="1" s="1"/>
  <c r="G28" i="1"/>
  <c r="G26" i="1" s="1"/>
  <c r="G19" i="1" s="1"/>
  <c r="F28" i="1"/>
  <c r="F26" i="1" s="1"/>
  <c r="F19" i="1" s="1"/>
  <c r="E28" i="1"/>
  <c r="E26" i="1" s="1"/>
  <c r="E19" i="1" s="1"/>
  <c r="AG26" i="1"/>
  <c r="AG19" i="1" s="1"/>
  <c r="AD26" i="1"/>
  <c r="AD19" i="1" s="1"/>
  <c r="T26" i="1"/>
  <c r="T19" i="1" s="1"/>
  <c r="AN24" i="1"/>
  <c r="AJ24" i="1"/>
  <c r="AF24" i="1"/>
  <c r="AE24" i="1"/>
  <c r="AB24" i="1"/>
  <c r="X24" i="1"/>
  <c r="V24" i="1"/>
  <c r="T24" i="1"/>
  <c r="P24" i="1"/>
  <c r="N24" i="1"/>
  <c r="L24" i="1"/>
  <c r="J24" i="1"/>
  <c r="H24" i="1"/>
  <c r="AQ22" i="1"/>
  <c r="AM22" i="1"/>
  <c r="AL22" i="1"/>
  <c r="AH22" i="1"/>
  <c r="AG22" i="1"/>
  <c r="AD22" i="1"/>
  <c r="AC22" i="1"/>
  <c r="Z22" i="1"/>
  <c r="Y22" i="1"/>
  <c r="V22" i="1"/>
  <c r="U22" i="1"/>
  <c r="S22" i="1"/>
  <c r="Q22" i="1"/>
  <c r="O22" i="1"/>
  <c r="N22" i="1"/>
  <c r="L22" i="1"/>
  <c r="J22" i="1"/>
  <c r="H22" i="1"/>
  <c r="F22" i="1"/>
  <c r="AI19" i="1"/>
  <c r="AE47" i="1" l="1"/>
  <c r="AE20" i="1" s="1"/>
  <c r="AE18" i="1" s="1"/>
  <c r="AE25" i="1" s="1"/>
  <c r="AN26" i="1"/>
  <c r="AN19" i="1" s="1"/>
  <c r="V47" i="1"/>
  <c r="V20" i="1" s="1"/>
  <c r="V18" i="1" s="1"/>
  <c r="V25" i="1" s="1"/>
  <c r="G47" i="1"/>
  <c r="G20" i="1" s="1"/>
  <c r="G18" i="1" s="1"/>
  <c r="G25" i="1" s="1"/>
  <c r="AF47" i="1"/>
  <c r="AF20" i="1" s="1"/>
  <c r="AF18" i="1" s="1"/>
  <c r="AF25" i="1" s="1"/>
  <c r="AJ47" i="1"/>
  <c r="AJ20" i="1" s="1"/>
  <c r="S47" i="1"/>
  <c r="S20" i="1" s="1"/>
  <c r="S18" i="1" s="1"/>
  <c r="S25" i="1" s="1"/>
  <c r="F47" i="1"/>
  <c r="F20" i="1" s="1"/>
  <c r="J47" i="1"/>
  <c r="J20" i="1" s="1"/>
  <c r="R47" i="1"/>
  <c r="R20" i="1" s="1"/>
  <c r="R18" i="1" s="1"/>
  <c r="R25" i="1" s="1"/>
  <c r="AD47" i="1"/>
  <c r="AD20" i="1" s="1"/>
  <c r="AD18" i="1" s="1"/>
  <c r="AD25" i="1" s="1"/>
  <c r="O47" i="1"/>
  <c r="O20" i="1" s="1"/>
  <c r="O18" i="1" s="1"/>
  <c r="O25" i="1" s="1"/>
  <c r="W47" i="1"/>
  <c r="W20" i="1" s="1"/>
  <c r="W18" i="1" s="1"/>
  <c r="W25" i="1" s="1"/>
  <c r="AI47" i="1"/>
  <c r="AI20" i="1" s="1"/>
  <c r="AI18" i="1" s="1"/>
  <c r="AI25" i="1" s="1"/>
  <c r="H47" i="1"/>
  <c r="H20" i="1" s="1"/>
  <c r="L47" i="1"/>
  <c r="L20" i="1" s="1"/>
  <c r="L18" i="1" s="1"/>
  <c r="L25" i="1" s="1"/>
  <c r="P47" i="1"/>
  <c r="P20" i="1" s="1"/>
  <c r="P18" i="1" s="1"/>
  <c r="P25" i="1" s="1"/>
  <c r="T47" i="1"/>
  <c r="T20" i="1" s="1"/>
  <c r="T18" i="1" s="1"/>
  <c r="T25" i="1" s="1"/>
  <c r="X47" i="1"/>
  <c r="X20" i="1" s="1"/>
  <c r="X18" i="1" s="1"/>
  <c r="X25" i="1" s="1"/>
  <c r="AB47" i="1"/>
  <c r="AB20" i="1" s="1"/>
  <c r="AB18" i="1" s="1"/>
  <c r="AB25" i="1" s="1"/>
  <c r="AQ92" i="1"/>
  <c r="AQ24" i="1" s="1"/>
  <c r="AK24" i="1"/>
  <c r="F18" i="1"/>
  <c r="F25" i="1" s="1"/>
  <c r="Z47" i="1"/>
  <c r="Z20" i="1" s="1"/>
  <c r="Z18" i="1" s="1"/>
  <c r="Z25" i="1" s="1"/>
  <c r="AM47" i="1"/>
  <c r="AM20" i="1" s="1"/>
  <c r="AM18" i="1" s="1"/>
  <c r="AM25" i="1" s="1"/>
  <c r="N18" i="1"/>
  <c r="N25" i="1" s="1"/>
  <c r="AK48" i="1"/>
  <c r="AH47" i="1"/>
  <c r="AH20" i="1" s="1"/>
  <c r="AH18" i="1" s="1"/>
  <c r="AH25" i="1" s="1"/>
  <c r="K47" i="1"/>
  <c r="K20" i="1" s="1"/>
  <c r="AA47" i="1"/>
  <c r="AA20" i="1" s="1"/>
  <c r="AA18" i="1" s="1"/>
  <c r="AA25" i="1" s="1"/>
  <c r="H18" i="1"/>
  <c r="H25" i="1" s="1"/>
  <c r="AO47" i="1"/>
  <c r="AO20" i="1" s="1"/>
  <c r="AO18" i="1" s="1"/>
  <c r="AO25" i="1" s="1"/>
  <c r="AN55" i="1"/>
  <c r="AK22" i="1"/>
  <c r="AJ18" i="1"/>
  <c r="AJ25" i="1" s="1"/>
  <c r="E47" i="1"/>
  <c r="E20" i="1" s="1"/>
  <c r="I47" i="1"/>
  <c r="I20" i="1" s="1"/>
  <c r="I18" i="1" s="1"/>
  <c r="I25" i="1" s="1"/>
  <c r="M47" i="1"/>
  <c r="M20" i="1" s="1"/>
  <c r="M18" i="1" s="1"/>
  <c r="Q47" i="1"/>
  <c r="Q20" i="1" s="1"/>
  <c r="Q18" i="1" s="1"/>
  <c r="Q25" i="1" s="1"/>
  <c r="U47" i="1"/>
  <c r="U20" i="1" s="1"/>
  <c r="U18" i="1" s="1"/>
  <c r="U25" i="1" s="1"/>
  <c r="Y47" i="1"/>
  <c r="Y20" i="1" s="1"/>
  <c r="Y18" i="1" s="1"/>
  <c r="Y25" i="1" s="1"/>
  <c r="AC47" i="1"/>
  <c r="AC20" i="1" s="1"/>
  <c r="AC18" i="1" s="1"/>
  <c r="AC25" i="1" s="1"/>
  <c r="AG47" i="1"/>
  <c r="AG20" i="1" s="1"/>
  <c r="AG18" i="1" s="1"/>
  <c r="AG25" i="1" s="1"/>
  <c r="AL47" i="1"/>
  <c r="AL20" i="1" s="1"/>
  <c r="AL18" i="1" s="1"/>
  <c r="AL25" i="1" s="1"/>
  <c r="AC55" i="1"/>
  <c r="I55" i="1"/>
  <c r="Y55" i="1"/>
  <c r="AP47" i="1"/>
  <c r="AP20" i="1" s="1"/>
  <c r="AP25" i="1" s="1"/>
  <c r="E55" i="1"/>
  <c r="K18" i="1" l="1"/>
  <c r="K25" i="1" s="1"/>
  <c r="J25" i="1"/>
  <c r="J18" i="1"/>
  <c r="E18" i="1"/>
  <c r="E25" i="1" s="1"/>
  <c r="AK47" i="1"/>
  <c r="AK20" i="1" s="1"/>
  <c r="AK18" i="1" s="1"/>
  <c r="AK25" i="1" s="1"/>
  <c r="M25" i="1"/>
  <c r="AQ47" i="1"/>
  <c r="AQ20" i="1" s="1"/>
  <c r="AQ18" i="1" s="1"/>
  <c r="AQ25" i="1" s="1"/>
  <c r="AN47" i="1"/>
  <c r="AN20" i="1" s="1"/>
  <c r="AN18" i="1" s="1"/>
  <c r="AN25" i="1" s="1"/>
</calcChain>
</file>

<file path=xl/sharedStrings.xml><?xml version="1.0" encoding="utf-8"?>
<sst xmlns="http://schemas.openxmlformats.org/spreadsheetml/2006/main" count="344" uniqueCount="203">
  <si>
    <t xml:space="preserve">Приложение  № </t>
  </si>
  <si>
    <t>План ввода основных средств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</si>
  <si>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</si>
  <si>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</si>
  <si>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</si>
  <si>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</si>
  <si>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</si>
  <si>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</si>
  <si>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</si>
  <si>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</si>
  <si>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</si>
  <si>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</si>
  <si>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</si>
  <si>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</si>
  <si>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</si>
  <si>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</si>
  <si>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</si>
  <si>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</si>
  <si>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шт.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</si>
  <si>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</si>
  <si>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</si>
  <si>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</si>
  <si>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</si>
  <si>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</si>
  <si>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</si>
  <si>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</si>
  <si>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</si>
  <si>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</si>
  <si>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</si>
  <si>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</si>
  <si>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</si>
  <si>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</si>
  <si>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</si>
  <si>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</si>
  <si>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</si>
  <si>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</si>
  <si>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</si>
  <si>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</si>
  <si>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</si>
  <si>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</si>
  <si>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</si>
  <si>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</si>
  <si>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</si>
  <si>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</si>
  <si>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</si>
  <si>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</si>
  <si>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</si>
  <si>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</si>
  <si>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ВСЕГО по инвестиционной программе, в том числе:</t>
  </si>
  <si>
    <t>Г</t>
  </si>
  <si>
    <t>10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</si>
  <si>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</si>
  <si>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</si>
  <si>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</si>
  <si>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</si>
  <si>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</si>
  <si>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</si>
  <si>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</si>
  <si>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</si>
  <si>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</si>
  <si>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</si>
  <si>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</si>
  <si>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</si>
  <si>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</si>
  <si>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</si>
  <si>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</si>
  <si>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</si>
  <si>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</si>
  <si>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</si>
  <si>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</si>
  <si>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</si>
  <si>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</si>
  <si>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</si>
  <si>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</si>
  <si>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</si>
  <si>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</si>
  <si>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</si>
  <si>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</si>
  <si>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</si>
  <si>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</si>
  <si>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</si>
  <si>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</si>
  <si>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</si>
  <si>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</si>
  <si>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</si>
  <si>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</si>
  <si>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</si>
  <si>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</si>
  <si>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</si>
  <si>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</si>
  <si>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</si>
  <si>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</si>
  <si>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</si>
  <si>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</si>
  <si>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</si>
  <si>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</si>
  <si>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</si>
  <si>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</si>
  <si>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</si>
  <si>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</si>
  <si>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</si>
  <si>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</si>
  <si>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</si>
  <si>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</si>
  <si>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</si>
  <si>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</si>
  <si>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</si>
  <si>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</si>
  <si>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</si>
  <si>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</si>
  <si>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</si>
  <si>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</si>
  <si>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</si>
  <si>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</si>
  <si>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</si>
  <si>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</si>
  <si>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</si>
  <si>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</si>
  <si>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</si>
  <si>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</si>
  <si>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</si>
  <si>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</si>
  <si>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</si>
  <si>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</si>
  <si>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</si>
  <si>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</si>
  <si>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</si>
  <si>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</si>
  <si>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</si>
  <si>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</si>
  <si>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</si>
  <si>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</si>
  <si>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</si>
  <si>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 и сооружений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</si>
  <si>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</si>
  <si>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</si>
  <si>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</si>
  <si>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</si>
  <si>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</si>
  <si>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</si>
  <si>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</si>
  <si>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</si>
  <si>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</si>
  <si>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</si>
  <si>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</si>
  <si>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</si>
  <si>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</si>
  <si>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</si>
  <si>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</si>
  <si>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</si>
  <si>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H_UES_H4</t>
  </si>
  <si>
    <t>H_UES_H6</t>
  </si>
  <si>
    <t>0</t>
  </si>
  <si>
    <t>11</t>
  </si>
  <si>
    <t>Создание системы АСКУЭ</t>
  </si>
  <si>
    <t>Приобретение оборудования (не требующего монтажа)</t>
  </si>
  <si>
    <t>5</t>
  </si>
  <si>
    <t>к решению МПИП РБ</t>
  </si>
  <si>
    <t>Утвержденный план принятия основных средств и нематериальных активов к бухгалтерскому учету на год</t>
  </si>
  <si>
    <t>Итого план (утвержденный план) за год</t>
  </si>
  <si>
    <t>6</t>
  </si>
  <si>
    <t>7</t>
  </si>
  <si>
    <t>8</t>
  </si>
  <si>
    <t>9</t>
  </si>
  <si>
    <t>Технологическое присоединение энергопринимающих устройств заявителей в зоне обслуживания АО «УЭС» (г.Учалы, с.Учалы, п.Буйда,п.Миндяк)</t>
  </si>
  <si>
    <t>H_UES_T2 2021</t>
  </si>
  <si>
    <t>Замена масляных выключателей на вакуумные в РП- 2 г.Учалы</t>
  </si>
  <si>
    <t xml:space="preserve">Реконструкция ВЛ-0,4 кВ </t>
  </si>
  <si>
    <t>Реконструкция кабельной линии ф.4-13 и ф.4-25</t>
  </si>
  <si>
    <t>Строительство электроснабжения 
от ПС-2 "Иремель" мкр. "Юго-Восточный", "Аэропорт", ТП-42 г.Учалы (ВЛ-0,4кВ)</t>
  </si>
  <si>
    <t>Строительство КЛ-6 кВ РП-6 на ТП-22</t>
  </si>
  <si>
    <t>H_UES_H2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</si>
  <si>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</si>
  <si>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Приобретение оборудования для участка ИЗПИ и РЗА</t>
  </si>
  <si>
    <t xml:space="preserve">Приобретение грузопассажирского автомобиля </t>
  </si>
  <si>
    <t>Раздел 2.  План принятия основных средств и нематериальных активов к бухгалтерскому учету (с распределением по кварталам) на 2021 год</t>
  </si>
  <si>
    <t>Строительство ВОЛС</t>
  </si>
  <si>
    <t>H_UES_P3 2021</t>
  </si>
  <si>
    <t>H_UES_P4 2021</t>
  </si>
  <si>
    <t>H_UES_P1 2021</t>
  </si>
  <si>
    <t>H_UES_P2 2021</t>
  </si>
  <si>
    <t>Замена распределительного устройства в трасформаторных подстанциях   г.Учалы</t>
  </si>
  <si>
    <t>2</t>
  </si>
  <si>
    <t>4</t>
  </si>
  <si>
    <t>Год раскрытия информации: 2021 год</t>
  </si>
  <si>
    <t>Замена КТПН ТП-84</t>
  </si>
  <si>
    <t>Реконструкция ВЛ-0,4 кВ ф-2 ТП-41 ул.С. Юлаева</t>
  </si>
  <si>
    <t xml:space="preserve">Реконструкция ВЛ-0,4 кВ ф-3 ТП-83 </t>
  </si>
  <si>
    <t>Реконструкция ВЛ-0,4 кВ ф-2 ТП-84</t>
  </si>
  <si>
    <t>Реконструкция ВЛ-0,4 кВ ф-3 ТП-95</t>
  </si>
  <si>
    <t>Переустройство ВЛ-10 кВ ф.31-15</t>
  </si>
  <si>
    <t>Переустройство ВЛ-10 кВ ф.31-05</t>
  </si>
  <si>
    <t>Реконструкция КЛ-6 кВ от ПС-4 до РП-2 (ф.4-13, 4-25)</t>
  </si>
  <si>
    <t>Монтаж УСПД</t>
  </si>
  <si>
    <t>Строительство КЛ-6 кВ от ТП-14 до ТП-38</t>
  </si>
  <si>
    <t>Замена РУ -0,4 кВ в ТП-8</t>
  </si>
  <si>
    <t>1,180</t>
  </si>
  <si>
    <t>0,690</t>
  </si>
  <si>
    <t>0,620</t>
  </si>
  <si>
    <t>0,415</t>
  </si>
  <si>
    <t>0,265</t>
  </si>
  <si>
    <t>0,268</t>
  </si>
  <si>
    <t>0,44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</si>
</sst>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7" fillId="0" borderId="0"/>
    <xf numFmtId="0" fontId="7" fillId="0" borderId="0"/>
  </cellStyleXfs>
  <cellXfs count="37">
    <xf numFmtId="0" fontId="0" fillId="0" borderId="0" xfId="0"/>
    <xf numFmtId="0" fontId="1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2" applyFont="1" applyFill="1" applyAlignment="1">
      <alignment horizontal="center" vertical="top"/>
    </xf>
    <xf numFmtId="0" fontId="4" fillId="0" borderId="0" xfId="2" applyFont="1" applyFill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4" fontId="0" fillId="0" borderId="1" xfId="0" applyNumberFormat="1" applyFont="1" applyBorder="1" applyAlignment="1">
      <alignment horizontal="center" vertical="center"/>
    </xf>
    <xf numFmtId="49" fontId="5" fillId="2" borderId="1" xfId="2" applyNumberFormat="1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0" xfId="1" applyFont="1" applyFill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 vertical="top"/>
    </xf>
    <xf numFmtId="0" fontId="8" fillId="0" borderId="0" xfId="3" applyFont="1" applyFill="1" applyBorder="1" applyAlignment="1">
      <alignment horizontal="center"/>
    </xf>
    <xf numFmtId="0" fontId="4" fillId="0" borderId="0" xfId="2" applyFont="1" applyFill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</cellXfs>
  <cellStyles count="5">
    <cellStyle name="Обычный" xfId="0" builtinId="0"/>
    <cellStyle name="Обычный 3" xfId="1"/>
    <cellStyle name="Обычный 4" xfId="3"/>
    <cellStyle name="Обычный 5" xfId="4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96"/>
  <sheetViews>
    <sheetView tabSelected="1" topLeftCell="B1" zoomScale="85" zoomScaleNormal="85" workbookViewId="0">
      <pane xSplit="1" ySplit="16" topLeftCell="Q17" activePane="bottomRight" state="frozen"/>
      <selection activeCell="B1" sqref="B1"/>
      <selection pane="topRight" activeCell="C1" sqref="C1"/>
      <selection pane="bottomLeft" activeCell="B17" sqref="B17"/>
      <selection pane="bottomRight" activeCell="AP19" sqref="AP19"/>
    </sheetView>
  </sheetViews>
  <sheetFormatPr defaultRowHeight="15" x14ac:dyDescent="0.25"/>
  <cols>
    <col min="1" max="1" width="17.7109375" customWidth="1"/>
    <col min="2" max="2" width="33.85546875" customWidth="1"/>
    <col min="3" max="3" width="23.28515625" customWidth="1"/>
    <col min="4" max="4" width="18.7109375" customWidth="1"/>
    <col min="5" max="11" width="9.140625" customWidth="1"/>
    <col min="12" max="12" width="20.5703125" customWidth="1"/>
    <col min="13" max="19" width="9.140625" customWidth="1"/>
    <col min="20" max="20" width="17.140625" customWidth="1"/>
    <col min="28" max="28" width="17.28515625" customWidth="1"/>
    <col min="29" max="31" width="9.140625" customWidth="1"/>
    <col min="33" max="33" width="9.42578125" customWidth="1"/>
    <col min="36" max="36" width="18.28515625" customWidth="1"/>
  </cols>
  <sheetData>
    <row r="1" spans="1:43" s="1" customFormat="1" ht="18.75" x14ac:dyDescent="0.25">
      <c r="AN1" s="29" t="s">
        <v>0</v>
      </c>
      <c r="AO1" s="29"/>
      <c r="AP1" s="29"/>
      <c r="AQ1" s="29"/>
    </row>
    <row r="2" spans="1:43" s="1" customFormat="1" ht="18.75" x14ac:dyDescent="0.25">
      <c r="AN2" s="29" t="s">
        <v>157</v>
      </c>
      <c r="AO2" s="29"/>
      <c r="AP2" s="29"/>
      <c r="AQ2" s="29"/>
    </row>
    <row r="3" spans="1:43" s="1" customFormat="1" ht="18.75" x14ac:dyDescent="0.25">
      <c r="AN3" s="29"/>
      <c r="AO3" s="29"/>
      <c r="AP3" s="29"/>
      <c r="AQ3" s="29"/>
    </row>
    <row r="4" spans="1:43" s="1" customFormat="1" ht="18.75" x14ac:dyDescent="0.3">
      <c r="A4" s="30" t="s">
        <v>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</row>
    <row r="5" spans="1:43" s="1" customFormat="1" ht="18.75" x14ac:dyDescent="0.3">
      <c r="A5" s="31" t="s">
        <v>175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</row>
    <row r="6" spans="1:43" s="1" customFormat="1" ht="15.7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s="1" customFormat="1" ht="18.75" x14ac:dyDescent="0.25">
      <c r="A7" s="34" t="s">
        <v>2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</row>
    <row r="8" spans="1:43" s="1" customFormat="1" ht="15.75" x14ac:dyDescent="0.25">
      <c r="A8" s="32" t="s">
        <v>3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</row>
    <row r="9" spans="1:43" s="1" customFormat="1" ht="15.75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</row>
    <row r="10" spans="1:43" s="1" customFormat="1" ht="18.75" x14ac:dyDescent="0.3">
      <c r="A10" s="33" t="s">
        <v>184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</row>
    <row r="11" spans="1:43" s="1" customFormat="1" ht="18.75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</row>
    <row r="13" spans="1:43" ht="27" customHeight="1" x14ac:dyDescent="0.25">
      <c r="A13" s="28" t="s">
        <v>4</v>
      </c>
      <c r="B13" s="28" t="s">
        <v>5</v>
      </c>
      <c r="C13" s="28" t="s">
        <v>6</v>
      </c>
      <c r="D13" s="27" t="s">
        <v>158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</row>
    <row r="14" spans="1:43" ht="15.75" customHeight="1" x14ac:dyDescent="0.25">
      <c r="A14" s="28"/>
      <c r="B14" s="28"/>
      <c r="C14" s="28"/>
      <c r="D14" s="27" t="s">
        <v>7</v>
      </c>
      <c r="E14" s="27"/>
      <c r="F14" s="27"/>
      <c r="G14" s="27"/>
      <c r="H14" s="27"/>
      <c r="I14" s="27"/>
      <c r="J14" s="27"/>
      <c r="K14" s="27"/>
      <c r="L14" s="27" t="s">
        <v>8</v>
      </c>
      <c r="M14" s="27"/>
      <c r="N14" s="27"/>
      <c r="O14" s="27"/>
      <c r="P14" s="27"/>
      <c r="Q14" s="27"/>
      <c r="R14" s="27"/>
      <c r="S14" s="27"/>
      <c r="T14" s="27" t="s">
        <v>9</v>
      </c>
      <c r="U14" s="27"/>
      <c r="V14" s="27"/>
      <c r="W14" s="27"/>
      <c r="X14" s="27"/>
      <c r="Y14" s="27"/>
      <c r="Z14" s="27"/>
      <c r="AA14" s="27"/>
      <c r="AB14" s="27" t="s">
        <v>10</v>
      </c>
      <c r="AC14" s="27"/>
      <c r="AD14" s="27"/>
      <c r="AE14" s="27"/>
      <c r="AF14" s="27"/>
      <c r="AG14" s="27"/>
      <c r="AH14" s="27"/>
      <c r="AI14" s="27"/>
      <c r="AJ14" s="28" t="s">
        <v>159</v>
      </c>
      <c r="AK14" s="28"/>
      <c r="AL14" s="28"/>
      <c r="AM14" s="28"/>
      <c r="AN14" s="28"/>
      <c r="AO14" s="28"/>
      <c r="AP14" s="28"/>
      <c r="AQ14" s="28"/>
    </row>
    <row r="15" spans="1:43" ht="28.5" customHeight="1" x14ac:dyDescent="0.25">
      <c r="A15" s="28"/>
      <c r="B15" s="28"/>
      <c r="C15" s="28"/>
      <c r="D15" s="5" t="s">
        <v>11</v>
      </c>
      <c r="E15" s="27" t="s">
        <v>12</v>
      </c>
      <c r="F15" s="27"/>
      <c r="G15" s="27"/>
      <c r="H15" s="27"/>
      <c r="I15" s="27"/>
      <c r="J15" s="27"/>
      <c r="K15" s="27"/>
      <c r="L15" s="5" t="s">
        <v>11</v>
      </c>
      <c r="M15" s="28" t="s">
        <v>12</v>
      </c>
      <c r="N15" s="28"/>
      <c r="O15" s="28"/>
      <c r="P15" s="28"/>
      <c r="Q15" s="28"/>
      <c r="R15" s="28"/>
      <c r="S15" s="28"/>
      <c r="T15" s="5" t="s">
        <v>11</v>
      </c>
      <c r="U15" s="28" t="s">
        <v>12</v>
      </c>
      <c r="V15" s="28"/>
      <c r="W15" s="28"/>
      <c r="X15" s="28"/>
      <c r="Y15" s="28"/>
      <c r="Z15" s="28"/>
      <c r="AA15" s="28"/>
      <c r="AB15" s="5" t="s">
        <v>11</v>
      </c>
      <c r="AC15" s="28" t="s">
        <v>12</v>
      </c>
      <c r="AD15" s="28"/>
      <c r="AE15" s="28"/>
      <c r="AF15" s="28"/>
      <c r="AG15" s="28"/>
      <c r="AH15" s="28"/>
      <c r="AI15" s="28"/>
      <c r="AJ15" s="5" t="s">
        <v>11</v>
      </c>
      <c r="AK15" s="28" t="s">
        <v>12</v>
      </c>
      <c r="AL15" s="28"/>
      <c r="AM15" s="28"/>
      <c r="AN15" s="28"/>
      <c r="AO15" s="28"/>
      <c r="AP15" s="28"/>
      <c r="AQ15" s="28"/>
    </row>
    <row r="16" spans="1:43" ht="60" customHeight="1" x14ac:dyDescent="0.25">
      <c r="A16" s="28"/>
      <c r="B16" s="28"/>
      <c r="C16" s="28"/>
      <c r="D16" s="6" t="s">
        <v>13</v>
      </c>
      <c r="E16" s="6" t="s">
        <v>13</v>
      </c>
      <c r="F16" s="6" t="s">
        <v>14</v>
      </c>
      <c r="G16" s="6" t="s">
        <v>15</v>
      </c>
      <c r="H16" s="6" t="s">
        <v>16</v>
      </c>
      <c r="I16" s="6" t="s">
        <v>17</v>
      </c>
      <c r="J16" s="6" t="s">
        <v>18</v>
      </c>
      <c r="K16" s="6" t="s">
        <v>19</v>
      </c>
      <c r="L16" s="6" t="s">
        <v>13</v>
      </c>
      <c r="M16" s="6" t="s">
        <v>13</v>
      </c>
      <c r="N16" s="6" t="s">
        <v>14</v>
      </c>
      <c r="O16" s="6" t="s">
        <v>15</v>
      </c>
      <c r="P16" s="6" t="s">
        <v>16</v>
      </c>
      <c r="Q16" s="6" t="s">
        <v>17</v>
      </c>
      <c r="R16" s="6" t="s">
        <v>18</v>
      </c>
      <c r="S16" s="6" t="s">
        <v>19</v>
      </c>
      <c r="T16" s="6" t="s">
        <v>13</v>
      </c>
      <c r="U16" s="6" t="s">
        <v>13</v>
      </c>
      <c r="V16" s="6" t="s">
        <v>14</v>
      </c>
      <c r="W16" s="6" t="s">
        <v>15</v>
      </c>
      <c r="X16" s="6" t="s">
        <v>16</v>
      </c>
      <c r="Y16" s="6" t="s">
        <v>17</v>
      </c>
      <c r="Z16" s="6" t="s">
        <v>18</v>
      </c>
      <c r="AA16" s="6" t="s">
        <v>19</v>
      </c>
      <c r="AB16" s="6" t="s">
        <v>13</v>
      </c>
      <c r="AC16" s="6" t="s">
        <v>13</v>
      </c>
      <c r="AD16" s="6" t="s">
        <v>14</v>
      </c>
      <c r="AE16" s="6" t="s">
        <v>15</v>
      </c>
      <c r="AF16" s="6" t="s">
        <v>16</v>
      </c>
      <c r="AG16" s="6" t="s">
        <v>17</v>
      </c>
      <c r="AH16" s="6" t="s">
        <v>18</v>
      </c>
      <c r="AI16" s="6" t="s">
        <v>19</v>
      </c>
      <c r="AJ16" s="6" t="s">
        <v>13</v>
      </c>
      <c r="AK16" s="6" t="s">
        <v>13</v>
      </c>
      <c r="AL16" s="6" t="s">
        <v>14</v>
      </c>
      <c r="AM16" s="6" t="s">
        <v>15</v>
      </c>
      <c r="AN16" s="6" t="s">
        <v>16</v>
      </c>
      <c r="AO16" s="6" t="s">
        <v>17</v>
      </c>
      <c r="AP16" s="6" t="s">
        <v>18</v>
      </c>
      <c r="AQ16" s="6" t="s">
        <v>19</v>
      </c>
    </row>
    <row r="17" spans="1:43" ht="15.75" x14ac:dyDescent="0.25">
      <c r="A17" s="7">
        <v>1</v>
      </c>
      <c r="B17" s="7">
        <v>2</v>
      </c>
      <c r="C17" s="7">
        <v>3</v>
      </c>
      <c r="D17" s="7" t="s">
        <v>20</v>
      </c>
      <c r="E17" s="7" t="s">
        <v>21</v>
      </c>
      <c r="F17" s="7" t="s">
        <v>22</v>
      </c>
      <c r="G17" s="7" t="s">
        <v>23</v>
      </c>
      <c r="H17" s="7" t="s">
        <v>24</v>
      </c>
      <c r="I17" s="7" t="s">
        <v>25</v>
      </c>
      <c r="J17" s="7"/>
      <c r="K17" s="7" t="s">
        <v>26</v>
      </c>
      <c r="L17" s="7" t="s">
        <v>27</v>
      </c>
      <c r="M17" s="7" t="s">
        <v>28</v>
      </c>
      <c r="N17" s="7" t="s">
        <v>29</v>
      </c>
      <c r="O17" s="7" t="s">
        <v>30</v>
      </c>
      <c r="P17" s="7" t="s">
        <v>31</v>
      </c>
      <c r="Q17" s="7" t="s">
        <v>32</v>
      </c>
      <c r="R17" s="7"/>
      <c r="S17" s="7" t="s">
        <v>33</v>
      </c>
      <c r="T17" s="7" t="s">
        <v>34</v>
      </c>
      <c r="U17" s="7" t="s">
        <v>35</v>
      </c>
      <c r="V17" s="7" t="s">
        <v>36</v>
      </c>
      <c r="W17" s="7" t="s">
        <v>37</v>
      </c>
      <c r="X17" s="7" t="s">
        <v>38</v>
      </c>
      <c r="Y17" s="7" t="s">
        <v>39</v>
      </c>
      <c r="Z17" s="7"/>
      <c r="AA17" s="7" t="s">
        <v>40</v>
      </c>
      <c r="AB17" s="7" t="s">
        <v>41</v>
      </c>
      <c r="AC17" s="7" t="s">
        <v>42</v>
      </c>
      <c r="AD17" s="7" t="s">
        <v>43</v>
      </c>
      <c r="AE17" s="7" t="s">
        <v>44</v>
      </c>
      <c r="AF17" s="7" t="s">
        <v>45</v>
      </c>
      <c r="AG17" s="7" t="s">
        <v>46</v>
      </c>
      <c r="AH17" s="7"/>
      <c r="AI17" s="7" t="s">
        <v>47</v>
      </c>
      <c r="AJ17" s="7" t="s">
        <v>156</v>
      </c>
      <c r="AK17" s="7" t="s">
        <v>160</v>
      </c>
      <c r="AL17" s="7" t="s">
        <v>161</v>
      </c>
      <c r="AM17" s="7" t="s">
        <v>162</v>
      </c>
      <c r="AN17" s="7" t="s">
        <v>163</v>
      </c>
      <c r="AO17" s="7" t="s">
        <v>50</v>
      </c>
      <c r="AP17" s="7"/>
      <c r="AQ17" s="7" t="s">
        <v>153</v>
      </c>
    </row>
    <row r="18" spans="1:43" ht="56.25" x14ac:dyDescent="0.25">
      <c r="A18" s="8" t="s">
        <v>152</v>
      </c>
      <c r="B18" s="9" t="s">
        <v>48</v>
      </c>
      <c r="C18" s="9" t="s">
        <v>49</v>
      </c>
      <c r="D18" s="10">
        <v>0</v>
      </c>
      <c r="E18" s="11">
        <f>E19+E20+E22+E24</f>
        <v>3</v>
      </c>
      <c r="F18" s="11">
        <f t="shared" ref="F18:AO18" si="0">F19+F20+F22+F24</f>
        <v>0</v>
      </c>
      <c r="G18" s="11">
        <f t="shared" si="0"/>
        <v>0</v>
      </c>
      <c r="H18" s="11">
        <f t="shared" si="0"/>
        <v>0</v>
      </c>
      <c r="I18" s="11">
        <f t="shared" si="0"/>
        <v>0</v>
      </c>
      <c r="J18" s="11">
        <f>J19+J20+J22+J24</f>
        <v>50</v>
      </c>
      <c r="K18" s="11">
        <f>K19+K20+K22+K24</f>
        <v>0</v>
      </c>
      <c r="L18" s="11">
        <f t="shared" si="0"/>
        <v>0</v>
      </c>
      <c r="M18" s="10">
        <f>M19+M20+M22+M24</f>
        <v>12.914999999999999</v>
      </c>
      <c r="N18" s="11">
        <f t="shared" si="0"/>
        <v>0.16</v>
      </c>
      <c r="O18" s="11">
        <f t="shared" si="0"/>
        <v>0</v>
      </c>
      <c r="P18" s="10">
        <f t="shared" si="0"/>
        <v>2.2389999999999999</v>
      </c>
      <c r="Q18" s="11">
        <f t="shared" si="0"/>
        <v>0</v>
      </c>
      <c r="R18" s="11">
        <f t="shared" si="0"/>
        <v>308</v>
      </c>
      <c r="S18" s="11">
        <f t="shared" si="0"/>
        <v>1</v>
      </c>
      <c r="T18" s="11">
        <f t="shared" si="0"/>
        <v>0</v>
      </c>
      <c r="U18" s="11">
        <f t="shared" si="0"/>
        <v>15.9</v>
      </c>
      <c r="V18" s="11">
        <f t="shared" si="0"/>
        <v>0</v>
      </c>
      <c r="W18" s="11">
        <f t="shared" si="0"/>
        <v>0</v>
      </c>
      <c r="X18" s="11">
        <f t="shared" si="0"/>
        <v>6.9969999999999999</v>
      </c>
      <c r="Y18" s="11">
        <f t="shared" si="0"/>
        <v>0</v>
      </c>
      <c r="Z18" s="11">
        <f t="shared" si="0"/>
        <v>424</v>
      </c>
      <c r="AA18" s="11">
        <f t="shared" si="0"/>
        <v>16</v>
      </c>
      <c r="AB18" s="11">
        <f t="shared" si="0"/>
        <v>0</v>
      </c>
      <c r="AC18" s="11">
        <f t="shared" si="0"/>
        <v>8.718</v>
      </c>
      <c r="AD18" s="11">
        <f t="shared" si="0"/>
        <v>0</v>
      </c>
      <c r="AE18" s="11">
        <f t="shared" si="0"/>
        <v>0</v>
      </c>
      <c r="AF18" s="11">
        <f t="shared" si="0"/>
        <v>5.1460000000000008</v>
      </c>
      <c r="AG18" s="11">
        <f t="shared" si="0"/>
        <v>0</v>
      </c>
      <c r="AH18" s="11">
        <f t="shared" si="0"/>
        <v>436</v>
      </c>
      <c r="AI18" s="11">
        <f t="shared" si="0"/>
        <v>9</v>
      </c>
      <c r="AJ18" s="11">
        <f t="shared" si="0"/>
        <v>0</v>
      </c>
      <c r="AK18" s="10">
        <f>AK19+AK20+AK24+AK22</f>
        <v>36.687999999999995</v>
      </c>
      <c r="AL18" s="10">
        <f t="shared" si="0"/>
        <v>0.441</v>
      </c>
      <c r="AM18" s="11">
        <f t="shared" si="0"/>
        <v>0</v>
      </c>
      <c r="AN18" s="10">
        <f t="shared" si="0"/>
        <v>14.263</v>
      </c>
      <c r="AO18" s="11">
        <f t="shared" si="0"/>
        <v>0</v>
      </c>
      <c r="AP18" s="11">
        <f>AP20+AP19</f>
        <v>1218</v>
      </c>
      <c r="AQ18" s="11">
        <f>AQ19+AQ20+AQ22+AQ24</f>
        <v>21</v>
      </c>
    </row>
    <row r="19" spans="1:43" ht="31.5" x14ac:dyDescent="0.25">
      <c r="A19" s="12" t="s">
        <v>51</v>
      </c>
      <c r="B19" s="5" t="s">
        <v>52</v>
      </c>
      <c r="C19" s="5" t="s">
        <v>49</v>
      </c>
      <c r="D19" s="10">
        <v>0</v>
      </c>
      <c r="E19" s="10">
        <f>E26</f>
        <v>2.5</v>
      </c>
      <c r="F19" s="10">
        <f t="shared" ref="F19:AQ19" si="1">F26</f>
        <v>0</v>
      </c>
      <c r="G19" s="10">
        <f t="shared" si="1"/>
        <v>0</v>
      </c>
      <c r="H19" s="10">
        <f>H26</f>
        <v>0</v>
      </c>
      <c r="I19" s="10">
        <f t="shared" si="1"/>
        <v>0</v>
      </c>
      <c r="J19" s="10">
        <f t="shared" si="1"/>
        <v>50</v>
      </c>
      <c r="K19" s="10">
        <f t="shared" si="1"/>
        <v>0</v>
      </c>
      <c r="L19" s="10">
        <f t="shared" si="1"/>
        <v>0</v>
      </c>
      <c r="M19" s="10">
        <f t="shared" si="1"/>
        <v>2.76</v>
      </c>
      <c r="N19" s="10">
        <f t="shared" si="1"/>
        <v>0.16</v>
      </c>
      <c r="O19" s="10">
        <f t="shared" si="1"/>
        <v>0</v>
      </c>
      <c r="P19" s="10">
        <f t="shared" si="1"/>
        <v>2</v>
      </c>
      <c r="Q19" s="10">
        <f t="shared" si="1"/>
        <v>0</v>
      </c>
      <c r="R19" s="10">
        <f t="shared" si="1"/>
        <v>60</v>
      </c>
      <c r="S19" s="10">
        <f t="shared" si="1"/>
        <v>0</v>
      </c>
      <c r="T19" s="10">
        <f t="shared" si="1"/>
        <v>0</v>
      </c>
      <c r="U19" s="10">
        <f t="shared" si="1"/>
        <v>4.5579999999999998</v>
      </c>
      <c r="V19" s="10">
        <f t="shared" si="1"/>
        <v>0</v>
      </c>
      <c r="W19" s="10">
        <f t="shared" si="1"/>
        <v>0</v>
      </c>
      <c r="X19" s="10">
        <f t="shared" si="1"/>
        <v>3.1190000000000002</v>
      </c>
      <c r="Y19" s="10">
        <f t="shared" si="1"/>
        <v>0</v>
      </c>
      <c r="Z19" s="10">
        <f t="shared" si="1"/>
        <v>120</v>
      </c>
      <c r="AA19" s="10">
        <f t="shared" si="1"/>
        <v>0</v>
      </c>
      <c r="AB19" s="10">
        <f t="shared" si="1"/>
        <v>0</v>
      </c>
      <c r="AC19" s="10">
        <f t="shared" si="1"/>
        <v>2.3919999999999999</v>
      </c>
      <c r="AD19" s="10">
        <f t="shared" si="1"/>
        <v>0</v>
      </c>
      <c r="AE19" s="10">
        <f t="shared" si="1"/>
        <v>0</v>
      </c>
      <c r="AF19" s="10">
        <f t="shared" si="1"/>
        <v>4.0460000000000003</v>
      </c>
      <c r="AG19" s="10">
        <f t="shared" si="1"/>
        <v>0</v>
      </c>
      <c r="AH19" s="10">
        <f t="shared" si="1"/>
        <v>136</v>
      </c>
      <c r="AI19" s="10">
        <f t="shared" si="1"/>
        <v>0</v>
      </c>
      <c r="AJ19" s="10">
        <f t="shared" si="1"/>
        <v>0</v>
      </c>
      <c r="AK19" s="10">
        <f t="shared" si="1"/>
        <v>10.451999999999998</v>
      </c>
      <c r="AL19" s="10">
        <f>AL26</f>
        <v>0.191</v>
      </c>
      <c r="AM19" s="10">
        <f t="shared" si="1"/>
        <v>0</v>
      </c>
      <c r="AN19" s="10">
        <f t="shared" si="1"/>
        <v>9.0459999999999994</v>
      </c>
      <c r="AO19" s="10">
        <f t="shared" si="1"/>
        <v>0</v>
      </c>
      <c r="AP19" s="10">
        <f t="shared" si="1"/>
        <v>366</v>
      </c>
      <c r="AQ19" s="10">
        <f t="shared" si="1"/>
        <v>0</v>
      </c>
    </row>
    <row r="20" spans="1:43" ht="47.25" x14ac:dyDescent="0.25">
      <c r="A20" s="12" t="s">
        <v>53</v>
      </c>
      <c r="B20" s="5" t="s">
        <v>54</v>
      </c>
      <c r="C20" s="5" t="s">
        <v>49</v>
      </c>
      <c r="D20" s="10">
        <v>0</v>
      </c>
      <c r="E20" s="10">
        <f t="shared" ref="E20:AQ20" si="2">E47</f>
        <v>0.5</v>
      </c>
      <c r="F20" s="10">
        <f t="shared" si="2"/>
        <v>0</v>
      </c>
      <c r="G20" s="10">
        <f t="shared" si="2"/>
        <v>0</v>
      </c>
      <c r="H20" s="10">
        <f t="shared" si="2"/>
        <v>0</v>
      </c>
      <c r="I20" s="10">
        <f t="shared" si="2"/>
        <v>0</v>
      </c>
      <c r="J20" s="10">
        <f t="shared" si="2"/>
        <v>0</v>
      </c>
      <c r="K20" s="10">
        <f t="shared" si="2"/>
        <v>0</v>
      </c>
      <c r="L20" s="10">
        <f t="shared" si="2"/>
        <v>0</v>
      </c>
      <c r="M20" s="10">
        <f>M47</f>
        <v>7.3219999999999992</v>
      </c>
      <c r="N20" s="10">
        <f t="shared" si="2"/>
        <v>0</v>
      </c>
      <c r="O20" s="10">
        <f t="shared" si="2"/>
        <v>0</v>
      </c>
      <c r="P20" s="10">
        <f t="shared" si="2"/>
        <v>0</v>
      </c>
      <c r="Q20" s="10">
        <f t="shared" si="2"/>
        <v>0</v>
      </c>
      <c r="R20" s="10">
        <f t="shared" si="2"/>
        <v>248</v>
      </c>
      <c r="S20" s="10">
        <f t="shared" si="2"/>
        <v>0</v>
      </c>
      <c r="T20" s="10">
        <f t="shared" si="2"/>
        <v>0</v>
      </c>
      <c r="U20" s="10">
        <f t="shared" si="2"/>
        <v>10.242000000000001</v>
      </c>
      <c r="V20" s="10">
        <f t="shared" si="2"/>
        <v>0</v>
      </c>
      <c r="W20" s="10">
        <f t="shared" si="2"/>
        <v>0</v>
      </c>
      <c r="X20" s="10">
        <f t="shared" si="2"/>
        <v>3.8779999999999997</v>
      </c>
      <c r="Y20" s="10">
        <f t="shared" si="2"/>
        <v>0</v>
      </c>
      <c r="Z20" s="10">
        <f t="shared" si="2"/>
        <v>304</v>
      </c>
      <c r="AA20" s="10">
        <f t="shared" si="2"/>
        <v>16</v>
      </c>
      <c r="AB20" s="10">
        <f t="shared" si="2"/>
        <v>0</v>
      </c>
      <c r="AC20" s="10">
        <f t="shared" si="2"/>
        <v>5.9139999999999997</v>
      </c>
      <c r="AD20" s="10">
        <f t="shared" si="2"/>
        <v>0</v>
      </c>
      <c r="AE20" s="10">
        <f t="shared" si="2"/>
        <v>0</v>
      </c>
      <c r="AF20" s="10">
        <f t="shared" si="2"/>
        <v>0</v>
      </c>
      <c r="AG20" s="10">
        <f t="shared" si="2"/>
        <v>0</v>
      </c>
      <c r="AH20" s="10">
        <f t="shared" si="2"/>
        <v>300</v>
      </c>
      <c r="AI20" s="10">
        <f t="shared" si="2"/>
        <v>4</v>
      </c>
      <c r="AJ20" s="10">
        <f t="shared" si="2"/>
        <v>0</v>
      </c>
      <c r="AK20" s="10">
        <f t="shared" si="2"/>
        <v>22.71</v>
      </c>
      <c r="AL20" s="10">
        <f t="shared" si="2"/>
        <v>0.25</v>
      </c>
      <c r="AM20" s="10">
        <f t="shared" si="2"/>
        <v>0</v>
      </c>
      <c r="AN20" s="10">
        <f t="shared" si="2"/>
        <v>3.8779999999999997</v>
      </c>
      <c r="AO20" s="10">
        <f t="shared" si="2"/>
        <v>0</v>
      </c>
      <c r="AP20" s="10">
        <f t="shared" si="2"/>
        <v>852</v>
      </c>
      <c r="AQ20" s="10">
        <f t="shared" si="2"/>
        <v>20</v>
      </c>
    </row>
    <row r="21" spans="1:43" ht="94.5" x14ac:dyDescent="0.25">
      <c r="A21" s="12" t="s">
        <v>55</v>
      </c>
      <c r="B21" s="5" t="s">
        <v>56</v>
      </c>
      <c r="C21" s="5" t="s">
        <v>49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3">
        <v>0</v>
      </c>
      <c r="AL21" s="12">
        <v>0</v>
      </c>
      <c r="AM21" s="14">
        <v>0</v>
      </c>
      <c r="AN21" s="12">
        <v>0</v>
      </c>
      <c r="AO21" s="14">
        <v>0</v>
      </c>
      <c r="AP21" s="10">
        <v>0</v>
      </c>
      <c r="AQ21" s="12">
        <v>0</v>
      </c>
    </row>
    <row r="22" spans="1:43" ht="47.25" x14ac:dyDescent="0.25">
      <c r="A22" s="12" t="s">
        <v>57</v>
      </c>
      <c r="B22" s="5" t="s">
        <v>58</v>
      </c>
      <c r="C22" s="5" t="s">
        <v>49</v>
      </c>
      <c r="D22" s="10">
        <v>0</v>
      </c>
      <c r="E22" s="10">
        <f>E87</f>
        <v>0</v>
      </c>
      <c r="F22" s="10">
        <f>F87</f>
        <v>0</v>
      </c>
      <c r="G22" s="10">
        <f>G87</f>
        <v>0</v>
      </c>
      <c r="H22" s="10">
        <f>H87</f>
        <v>0</v>
      </c>
      <c r="I22" s="10">
        <f>I87</f>
        <v>0</v>
      </c>
      <c r="J22" s="10">
        <f>J87</f>
        <v>0</v>
      </c>
      <c r="K22" s="10">
        <f>K87</f>
        <v>0</v>
      </c>
      <c r="L22" s="10">
        <f>L87</f>
        <v>0</v>
      </c>
      <c r="M22" s="10">
        <f>M87+0.819</f>
        <v>1.2329999999999999</v>
      </c>
      <c r="N22" s="10">
        <f>N87</f>
        <v>0</v>
      </c>
      <c r="O22" s="10">
        <f>O87</f>
        <v>0</v>
      </c>
      <c r="P22" s="10">
        <f>P87</f>
        <v>0.23899999999999999</v>
      </c>
      <c r="Q22" s="10">
        <f>Q87</f>
        <v>0</v>
      </c>
      <c r="R22" s="10">
        <f>R87</f>
        <v>0</v>
      </c>
      <c r="S22" s="10">
        <f>S87</f>
        <v>0</v>
      </c>
      <c r="T22" s="10">
        <f>T87</f>
        <v>0</v>
      </c>
      <c r="U22" s="10">
        <f>U87</f>
        <v>1</v>
      </c>
      <c r="V22" s="10">
        <f>V87</f>
        <v>0</v>
      </c>
      <c r="W22" s="10">
        <f>W87</f>
        <v>0</v>
      </c>
      <c r="X22" s="10">
        <f>X87</f>
        <v>0</v>
      </c>
      <c r="Y22" s="10">
        <f>Y87</f>
        <v>0</v>
      </c>
      <c r="Z22" s="10">
        <f>Z87</f>
        <v>0</v>
      </c>
      <c r="AA22" s="10">
        <f>AA87</f>
        <v>0</v>
      </c>
      <c r="AB22" s="10">
        <f>AB87</f>
        <v>0</v>
      </c>
      <c r="AC22" s="10">
        <f>AC87</f>
        <v>0.224</v>
      </c>
      <c r="AD22" s="10">
        <f>AD87</f>
        <v>0</v>
      </c>
      <c r="AE22" s="10">
        <f>AE87</f>
        <v>0</v>
      </c>
      <c r="AF22" s="10">
        <f>AF87</f>
        <v>1.1000000000000001</v>
      </c>
      <c r="AG22" s="10">
        <f>AG87</f>
        <v>0</v>
      </c>
      <c r="AH22" s="10">
        <f>AH87</f>
        <v>0</v>
      </c>
      <c r="AI22" s="10">
        <f>AI87</f>
        <v>0</v>
      </c>
      <c r="AJ22" s="10">
        <f>AJ87</f>
        <v>0</v>
      </c>
      <c r="AK22" s="10">
        <f>AK87</f>
        <v>1.6379999999999999</v>
      </c>
      <c r="AL22" s="10">
        <f>AL87</f>
        <v>0</v>
      </c>
      <c r="AM22" s="10">
        <f>AM87</f>
        <v>0</v>
      </c>
      <c r="AN22" s="10">
        <f>AN87</f>
        <v>1.339</v>
      </c>
      <c r="AO22" s="10">
        <f>AO87</f>
        <v>0</v>
      </c>
      <c r="AP22" s="10">
        <f>AP87</f>
        <v>0</v>
      </c>
      <c r="AQ22" s="10">
        <f>AQ87</f>
        <v>0</v>
      </c>
    </row>
    <row r="23" spans="1:43" ht="63" x14ac:dyDescent="0.25">
      <c r="A23" s="12" t="s">
        <v>59</v>
      </c>
      <c r="B23" s="5" t="s">
        <v>60</v>
      </c>
      <c r="C23" s="5" t="s">
        <v>49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3">
        <v>0</v>
      </c>
      <c r="AL23" s="12">
        <v>0</v>
      </c>
      <c r="AM23" s="14">
        <v>0</v>
      </c>
      <c r="AN23" s="12">
        <v>0</v>
      </c>
      <c r="AO23" s="14">
        <v>0</v>
      </c>
      <c r="AP23" s="10">
        <v>0</v>
      </c>
      <c r="AQ23" s="12">
        <v>0</v>
      </c>
    </row>
    <row r="24" spans="1:43" ht="31.5" x14ac:dyDescent="0.25">
      <c r="A24" s="12" t="s">
        <v>61</v>
      </c>
      <c r="B24" s="5" t="s">
        <v>62</v>
      </c>
      <c r="C24" s="5" t="s">
        <v>49</v>
      </c>
      <c r="D24" s="10">
        <v>0</v>
      </c>
      <c r="E24" s="10">
        <f>E92</f>
        <v>0</v>
      </c>
      <c r="F24" s="10">
        <f>F92</f>
        <v>0</v>
      </c>
      <c r="G24" s="10">
        <f>G92</f>
        <v>0</v>
      </c>
      <c r="H24" s="10">
        <f>H92</f>
        <v>0</v>
      </c>
      <c r="I24" s="10">
        <f>I92</f>
        <v>0</v>
      </c>
      <c r="J24" s="10">
        <f>J92</f>
        <v>0</v>
      </c>
      <c r="K24" s="10">
        <f>K92</f>
        <v>0</v>
      </c>
      <c r="L24" s="10">
        <f>L92</f>
        <v>0</v>
      </c>
      <c r="M24" s="10">
        <f>M92</f>
        <v>1.6</v>
      </c>
      <c r="N24" s="10">
        <f>N92</f>
        <v>0</v>
      </c>
      <c r="O24" s="10">
        <f>O92</f>
        <v>0</v>
      </c>
      <c r="P24" s="10">
        <f>P92</f>
        <v>0</v>
      </c>
      <c r="Q24" s="10">
        <f>Q92</f>
        <v>0</v>
      </c>
      <c r="R24" s="10">
        <f>R92</f>
        <v>0</v>
      </c>
      <c r="S24" s="10">
        <f>S92</f>
        <v>1</v>
      </c>
      <c r="T24" s="10">
        <f>T92</f>
        <v>0</v>
      </c>
      <c r="U24" s="10">
        <f>U92</f>
        <v>0.1</v>
      </c>
      <c r="V24" s="10">
        <f>V92</f>
        <v>0</v>
      </c>
      <c r="W24" s="10">
        <f>W92</f>
        <v>0</v>
      </c>
      <c r="X24" s="10">
        <f>X92</f>
        <v>0</v>
      </c>
      <c r="Y24" s="10">
        <f>Y92</f>
        <v>0</v>
      </c>
      <c r="Z24" s="10">
        <f>Z92</f>
        <v>0</v>
      </c>
      <c r="AA24" s="10">
        <f>AA92</f>
        <v>0</v>
      </c>
      <c r="AB24" s="10">
        <f>AB92</f>
        <v>0</v>
      </c>
      <c r="AC24" s="10">
        <f>AC92</f>
        <v>0.188</v>
      </c>
      <c r="AD24" s="10">
        <f>AD92</f>
        <v>0</v>
      </c>
      <c r="AE24" s="10">
        <f>AE92</f>
        <v>0</v>
      </c>
      <c r="AF24" s="10">
        <f>AF92</f>
        <v>0</v>
      </c>
      <c r="AG24" s="10">
        <f>AG92</f>
        <v>0</v>
      </c>
      <c r="AH24" s="10">
        <f>AH92</f>
        <v>0</v>
      </c>
      <c r="AI24" s="10">
        <f>AI92</f>
        <v>5</v>
      </c>
      <c r="AJ24" s="10">
        <f>AJ92</f>
        <v>0</v>
      </c>
      <c r="AK24" s="10">
        <f>AK92</f>
        <v>1.8879999999999999</v>
      </c>
      <c r="AL24" s="10">
        <f>AL92</f>
        <v>0</v>
      </c>
      <c r="AM24" s="10">
        <f>AM92</f>
        <v>0</v>
      </c>
      <c r="AN24" s="10">
        <f>AN92</f>
        <v>0</v>
      </c>
      <c r="AO24" s="10">
        <f>AO92</f>
        <v>0</v>
      </c>
      <c r="AP24" s="10">
        <f>AP92</f>
        <v>0</v>
      </c>
      <c r="AQ24" s="10">
        <f>AQ92</f>
        <v>1</v>
      </c>
    </row>
    <row r="25" spans="1:43" ht="37.5" x14ac:dyDescent="0.25">
      <c r="A25" s="8" t="s">
        <v>63</v>
      </c>
      <c r="B25" s="9" t="s">
        <v>64</v>
      </c>
      <c r="C25" s="5" t="s">
        <v>49</v>
      </c>
      <c r="D25" s="10">
        <v>0</v>
      </c>
      <c r="E25" s="10">
        <f t="shared" ref="E25:AQ25" si="3">E18</f>
        <v>3</v>
      </c>
      <c r="F25" s="10">
        <f t="shared" si="3"/>
        <v>0</v>
      </c>
      <c r="G25" s="10">
        <f t="shared" si="3"/>
        <v>0</v>
      </c>
      <c r="H25" s="10">
        <f t="shared" si="3"/>
        <v>0</v>
      </c>
      <c r="I25" s="10">
        <f t="shared" si="3"/>
        <v>0</v>
      </c>
      <c r="J25" s="10">
        <f t="shared" si="3"/>
        <v>50</v>
      </c>
      <c r="K25" s="10">
        <f t="shared" si="3"/>
        <v>0</v>
      </c>
      <c r="L25" s="10">
        <f t="shared" si="3"/>
        <v>0</v>
      </c>
      <c r="M25" s="10">
        <f t="shared" si="3"/>
        <v>12.914999999999999</v>
      </c>
      <c r="N25" s="10">
        <f t="shared" si="3"/>
        <v>0.16</v>
      </c>
      <c r="O25" s="10">
        <f t="shared" si="3"/>
        <v>0</v>
      </c>
      <c r="P25" s="10">
        <f t="shared" si="3"/>
        <v>2.2389999999999999</v>
      </c>
      <c r="Q25" s="10">
        <f t="shared" si="3"/>
        <v>0</v>
      </c>
      <c r="R25" s="10">
        <f t="shared" si="3"/>
        <v>308</v>
      </c>
      <c r="S25" s="10">
        <f t="shared" si="3"/>
        <v>1</v>
      </c>
      <c r="T25" s="10">
        <f t="shared" si="3"/>
        <v>0</v>
      </c>
      <c r="U25" s="10">
        <f t="shared" si="3"/>
        <v>15.9</v>
      </c>
      <c r="V25" s="10">
        <f t="shared" si="3"/>
        <v>0</v>
      </c>
      <c r="W25" s="10">
        <f t="shared" si="3"/>
        <v>0</v>
      </c>
      <c r="X25" s="10">
        <f t="shared" si="3"/>
        <v>6.9969999999999999</v>
      </c>
      <c r="Y25" s="10">
        <f t="shared" si="3"/>
        <v>0</v>
      </c>
      <c r="Z25" s="10">
        <f t="shared" si="3"/>
        <v>424</v>
      </c>
      <c r="AA25" s="10">
        <f t="shared" si="3"/>
        <v>16</v>
      </c>
      <c r="AB25" s="10">
        <f t="shared" si="3"/>
        <v>0</v>
      </c>
      <c r="AC25" s="10">
        <f t="shared" si="3"/>
        <v>8.718</v>
      </c>
      <c r="AD25" s="10">
        <f t="shared" si="3"/>
        <v>0</v>
      </c>
      <c r="AE25" s="10">
        <f t="shared" si="3"/>
        <v>0</v>
      </c>
      <c r="AF25" s="10">
        <f t="shared" si="3"/>
        <v>5.1460000000000008</v>
      </c>
      <c r="AG25" s="10">
        <f t="shared" si="3"/>
        <v>0</v>
      </c>
      <c r="AH25" s="10">
        <f t="shared" si="3"/>
        <v>436</v>
      </c>
      <c r="AI25" s="10">
        <f t="shared" si="3"/>
        <v>9</v>
      </c>
      <c r="AJ25" s="10">
        <f t="shared" si="3"/>
        <v>0</v>
      </c>
      <c r="AK25" s="10">
        <f>AK18</f>
        <v>36.687999999999995</v>
      </c>
      <c r="AL25" s="10">
        <f t="shared" si="3"/>
        <v>0.441</v>
      </c>
      <c r="AM25" s="10">
        <f t="shared" si="3"/>
        <v>0</v>
      </c>
      <c r="AN25" s="10">
        <f t="shared" si="3"/>
        <v>14.263</v>
      </c>
      <c r="AO25" s="10">
        <f t="shared" si="3"/>
        <v>0</v>
      </c>
      <c r="AP25" s="10">
        <f t="shared" si="3"/>
        <v>1218</v>
      </c>
      <c r="AQ25" s="10">
        <f t="shared" si="3"/>
        <v>21</v>
      </c>
    </row>
    <row r="26" spans="1:43" ht="47.25" x14ac:dyDescent="0.25">
      <c r="A26" s="12" t="s">
        <v>65</v>
      </c>
      <c r="B26" s="5" t="s">
        <v>66</v>
      </c>
      <c r="C26" s="5" t="s">
        <v>49</v>
      </c>
      <c r="D26" s="10">
        <v>0</v>
      </c>
      <c r="E26" s="10">
        <f t="shared" ref="E26:AQ26" si="4">E28</f>
        <v>2.5</v>
      </c>
      <c r="F26" s="10">
        <f t="shared" si="4"/>
        <v>0</v>
      </c>
      <c r="G26" s="10">
        <f t="shared" si="4"/>
        <v>0</v>
      </c>
      <c r="H26" s="10">
        <f t="shared" si="4"/>
        <v>0</v>
      </c>
      <c r="I26" s="10">
        <f t="shared" si="4"/>
        <v>0</v>
      </c>
      <c r="J26" s="10">
        <f t="shared" si="4"/>
        <v>50</v>
      </c>
      <c r="K26" s="10">
        <f t="shared" si="4"/>
        <v>0</v>
      </c>
      <c r="L26" s="10">
        <f t="shared" si="4"/>
        <v>0</v>
      </c>
      <c r="M26" s="10">
        <f t="shared" si="4"/>
        <v>2.76</v>
      </c>
      <c r="N26" s="10">
        <f t="shared" si="4"/>
        <v>0.16</v>
      </c>
      <c r="O26" s="10">
        <f t="shared" si="4"/>
        <v>0</v>
      </c>
      <c r="P26" s="10">
        <f t="shared" si="4"/>
        <v>2</v>
      </c>
      <c r="Q26" s="10">
        <f t="shared" si="4"/>
        <v>0</v>
      </c>
      <c r="R26" s="10">
        <f t="shared" si="4"/>
        <v>60</v>
      </c>
      <c r="S26" s="10">
        <f t="shared" si="4"/>
        <v>0</v>
      </c>
      <c r="T26" s="10">
        <f t="shared" si="4"/>
        <v>0</v>
      </c>
      <c r="U26" s="10">
        <v>4.5579999999999998</v>
      </c>
      <c r="V26" s="10">
        <f t="shared" si="4"/>
        <v>0</v>
      </c>
      <c r="W26" s="10">
        <f t="shared" si="4"/>
        <v>0</v>
      </c>
      <c r="X26" s="10">
        <v>3.1190000000000002</v>
      </c>
      <c r="Y26" s="10">
        <f t="shared" si="4"/>
        <v>0</v>
      </c>
      <c r="Z26" s="10">
        <f t="shared" si="4"/>
        <v>120</v>
      </c>
      <c r="AA26" s="10">
        <f t="shared" si="4"/>
        <v>0</v>
      </c>
      <c r="AB26" s="10">
        <f t="shared" si="4"/>
        <v>0</v>
      </c>
      <c r="AC26" s="10">
        <f t="shared" si="4"/>
        <v>2.3919999999999999</v>
      </c>
      <c r="AD26" s="10">
        <f t="shared" si="4"/>
        <v>0</v>
      </c>
      <c r="AE26" s="10">
        <f t="shared" si="4"/>
        <v>0</v>
      </c>
      <c r="AF26" s="10">
        <f t="shared" si="4"/>
        <v>4.0460000000000003</v>
      </c>
      <c r="AG26" s="10">
        <f t="shared" si="4"/>
        <v>0</v>
      </c>
      <c r="AH26" s="10">
        <f t="shared" si="4"/>
        <v>136</v>
      </c>
      <c r="AI26" s="10">
        <f t="shared" si="4"/>
        <v>0</v>
      </c>
      <c r="AJ26" s="10">
        <f t="shared" si="4"/>
        <v>0</v>
      </c>
      <c r="AK26" s="10">
        <f t="shared" si="4"/>
        <v>10.451999999999998</v>
      </c>
      <c r="AL26" s="10">
        <f t="shared" si="4"/>
        <v>0.191</v>
      </c>
      <c r="AM26" s="10">
        <f t="shared" si="4"/>
        <v>0</v>
      </c>
      <c r="AN26" s="10">
        <f>AN28</f>
        <v>9.0459999999999994</v>
      </c>
      <c r="AO26" s="10">
        <f t="shared" si="4"/>
        <v>0</v>
      </c>
      <c r="AP26" s="10">
        <f t="shared" si="4"/>
        <v>366</v>
      </c>
      <c r="AQ26" s="10">
        <f t="shared" si="4"/>
        <v>0</v>
      </c>
    </row>
    <row r="27" spans="1:43" ht="78.75" x14ac:dyDescent="0.25">
      <c r="A27" s="12" t="s">
        <v>67</v>
      </c>
      <c r="B27" s="5" t="s">
        <v>68</v>
      </c>
      <c r="C27" s="5" t="s">
        <v>49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3">
        <v>0</v>
      </c>
      <c r="AL27" s="12">
        <v>0</v>
      </c>
      <c r="AM27" s="14">
        <v>0</v>
      </c>
      <c r="AN27" s="12">
        <v>0</v>
      </c>
      <c r="AO27" s="14">
        <v>0</v>
      </c>
      <c r="AP27" s="10">
        <v>0</v>
      </c>
      <c r="AQ27" s="12">
        <v>0</v>
      </c>
    </row>
    <row r="28" spans="1:43" ht="94.5" x14ac:dyDescent="0.25">
      <c r="A28" s="12" t="s">
        <v>69</v>
      </c>
      <c r="B28" s="5" t="s">
        <v>70</v>
      </c>
      <c r="C28" s="5" t="s">
        <v>49</v>
      </c>
      <c r="D28" s="10">
        <v>0</v>
      </c>
      <c r="E28" s="10">
        <f t="shared" ref="E28:AC28" si="5">E29</f>
        <v>2.5</v>
      </c>
      <c r="F28" s="10">
        <f t="shared" si="5"/>
        <v>0</v>
      </c>
      <c r="G28" s="10">
        <f t="shared" si="5"/>
        <v>0</v>
      </c>
      <c r="H28" s="10">
        <v>0</v>
      </c>
      <c r="I28" s="10">
        <f t="shared" si="5"/>
        <v>0</v>
      </c>
      <c r="J28" s="10">
        <f t="shared" si="5"/>
        <v>50</v>
      </c>
      <c r="K28" s="10">
        <f t="shared" si="5"/>
        <v>0</v>
      </c>
      <c r="L28" s="10">
        <f t="shared" si="5"/>
        <v>0</v>
      </c>
      <c r="M28" s="10">
        <f t="shared" si="5"/>
        <v>2.76</v>
      </c>
      <c r="N28" s="10">
        <f t="shared" si="5"/>
        <v>0.16</v>
      </c>
      <c r="O28" s="10">
        <f t="shared" si="5"/>
        <v>0</v>
      </c>
      <c r="P28" s="10">
        <f t="shared" si="5"/>
        <v>2</v>
      </c>
      <c r="Q28" s="10">
        <f t="shared" si="5"/>
        <v>0</v>
      </c>
      <c r="R28" s="10">
        <f t="shared" si="5"/>
        <v>60</v>
      </c>
      <c r="S28" s="10">
        <f t="shared" si="5"/>
        <v>0</v>
      </c>
      <c r="T28" s="10">
        <f t="shared" si="5"/>
        <v>0</v>
      </c>
      <c r="U28" s="10">
        <f t="shared" si="5"/>
        <v>2.8</v>
      </c>
      <c r="V28" s="10">
        <f t="shared" si="5"/>
        <v>0</v>
      </c>
      <c r="W28" s="10">
        <f t="shared" si="5"/>
        <v>0</v>
      </c>
      <c r="X28" s="10">
        <f t="shared" si="5"/>
        <v>3</v>
      </c>
      <c r="Y28" s="10">
        <f t="shared" si="5"/>
        <v>0</v>
      </c>
      <c r="Z28" s="10">
        <f t="shared" si="5"/>
        <v>120</v>
      </c>
      <c r="AA28" s="10">
        <f t="shared" si="5"/>
        <v>0</v>
      </c>
      <c r="AB28" s="10">
        <f t="shared" si="5"/>
        <v>0</v>
      </c>
      <c r="AC28" s="10">
        <f t="shared" si="5"/>
        <v>2.3919999999999999</v>
      </c>
      <c r="AD28" s="10">
        <v>0</v>
      </c>
      <c r="AE28" s="10">
        <f t="shared" ref="AE28:AQ28" si="6">AE29</f>
        <v>0</v>
      </c>
      <c r="AF28" s="10">
        <f t="shared" si="6"/>
        <v>4.0460000000000003</v>
      </c>
      <c r="AG28" s="10">
        <f t="shared" si="6"/>
        <v>0</v>
      </c>
      <c r="AH28" s="10">
        <f t="shared" si="6"/>
        <v>136</v>
      </c>
      <c r="AI28" s="10">
        <f t="shared" si="6"/>
        <v>0</v>
      </c>
      <c r="AJ28" s="10">
        <f t="shared" si="6"/>
        <v>0</v>
      </c>
      <c r="AK28" s="10">
        <f t="shared" si="6"/>
        <v>10.451999999999998</v>
      </c>
      <c r="AL28" s="10">
        <f t="shared" si="6"/>
        <v>0.191</v>
      </c>
      <c r="AM28" s="10">
        <f t="shared" si="6"/>
        <v>0</v>
      </c>
      <c r="AN28" s="10">
        <f t="shared" si="6"/>
        <v>9.0459999999999994</v>
      </c>
      <c r="AO28" s="10">
        <f t="shared" si="6"/>
        <v>0</v>
      </c>
      <c r="AP28" s="10">
        <f t="shared" si="6"/>
        <v>366</v>
      </c>
      <c r="AQ28" s="10">
        <f t="shared" si="6"/>
        <v>0</v>
      </c>
    </row>
    <row r="29" spans="1:43" ht="75" x14ac:dyDescent="0.25">
      <c r="A29" s="15" t="s">
        <v>69</v>
      </c>
      <c r="B29" s="16" t="s">
        <v>164</v>
      </c>
      <c r="C29" s="5" t="s">
        <v>165</v>
      </c>
      <c r="D29" s="10">
        <v>0</v>
      </c>
      <c r="E29" s="10">
        <v>2.5</v>
      </c>
      <c r="F29" s="10">
        <v>0</v>
      </c>
      <c r="G29" s="10">
        <v>0</v>
      </c>
      <c r="H29" s="10">
        <v>0</v>
      </c>
      <c r="I29" s="10">
        <v>0</v>
      </c>
      <c r="J29" s="10">
        <v>50</v>
      </c>
      <c r="K29" s="10">
        <v>0</v>
      </c>
      <c r="L29" s="10">
        <v>0</v>
      </c>
      <c r="M29" s="10">
        <v>2.76</v>
      </c>
      <c r="N29" s="10">
        <v>0.16</v>
      </c>
      <c r="O29" s="10">
        <v>0</v>
      </c>
      <c r="P29" s="10">
        <v>2</v>
      </c>
      <c r="Q29" s="10">
        <v>0</v>
      </c>
      <c r="R29" s="10">
        <v>60</v>
      </c>
      <c r="S29" s="10">
        <v>0</v>
      </c>
      <c r="T29" s="10">
        <v>0</v>
      </c>
      <c r="U29" s="10">
        <v>2.8</v>
      </c>
      <c r="V29" s="10">
        <v>0</v>
      </c>
      <c r="W29" s="10">
        <v>0</v>
      </c>
      <c r="X29" s="10">
        <v>3</v>
      </c>
      <c r="Y29" s="10">
        <v>0</v>
      </c>
      <c r="Z29" s="10">
        <v>120</v>
      </c>
      <c r="AA29" s="10">
        <v>0</v>
      </c>
      <c r="AB29" s="10">
        <v>0</v>
      </c>
      <c r="AC29" s="10">
        <v>2.3919999999999999</v>
      </c>
      <c r="AD29" s="11">
        <v>0.191</v>
      </c>
      <c r="AE29" s="11">
        <v>0</v>
      </c>
      <c r="AF29" s="11">
        <v>4.0460000000000003</v>
      </c>
      <c r="AG29" s="11">
        <v>0</v>
      </c>
      <c r="AH29" s="11">
        <v>136</v>
      </c>
      <c r="AI29" s="10">
        <v>0</v>
      </c>
      <c r="AJ29" s="10">
        <v>0</v>
      </c>
      <c r="AK29" s="35">
        <f>E29+M29+U29+AC29</f>
        <v>10.451999999999998</v>
      </c>
      <c r="AL29" s="35">
        <v>0.191</v>
      </c>
      <c r="AM29" s="14">
        <v>0</v>
      </c>
      <c r="AN29" s="35">
        <f>H29+P29+X29+AF29</f>
        <v>9.0459999999999994</v>
      </c>
      <c r="AO29" s="35">
        <f t="shared" ref="AO29:AP29" si="7">I29+Q29+Y29+AG29</f>
        <v>0</v>
      </c>
      <c r="AP29" s="35">
        <f t="shared" si="7"/>
        <v>366</v>
      </c>
      <c r="AQ29" s="12">
        <v>0</v>
      </c>
    </row>
    <row r="30" spans="1:43" ht="94.5" x14ac:dyDescent="0.25">
      <c r="A30" s="12" t="s">
        <v>71</v>
      </c>
      <c r="B30" s="5" t="s">
        <v>72</v>
      </c>
      <c r="C30" s="5" t="s">
        <v>49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3">
        <v>0</v>
      </c>
      <c r="AL30" s="12">
        <v>0</v>
      </c>
      <c r="AM30" s="14">
        <v>0</v>
      </c>
      <c r="AN30" s="12">
        <v>0</v>
      </c>
      <c r="AO30" s="14">
        <v>0</v>
      </c>
      <c r="AP30" s="10">
        <v>0</v>
      </c>
      <c r="AQ30" s="12">
        <v>0</v>
      </c>
    </row>
    <row r="31" spans="1:43" ht="94.5" x14ac:dyDescent="0.25">
      <c r="A31" s="12" t="s">
        <v>73</v>
      </c>
      <c r="B31" s="5" t="s">
        <v>74</v>
      </c>
      <c r="C31" s="5" t="s">
        <v>49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3">
        <v>0</v>
      </c>
      <c r="AL31" s="12">
        <v>0</v>
      </c>
      <c r="AM31" s="14">
        <v>0</v>
      </c>
      <c r="AN31" s="12">
        <v>0</v>
      </c>
      <c r="AO31" s="14">
        <v>0</v>
      </c>
      <c r="AP31" s="10">
        <v>0</v>
      </c>
      <c r="AQ31" s="12">
        <v>0</v>
      </c>
    </row>
    <row r="32" spans="1:43" ht="63" x14ac:dyDescent="0.25">
      <c r="A32" s="12" t="s">
        <v>75</v>
      </c>
      <c r="B32" s="5" t="s">
        <v>76</v>
      </c>
      <c r="C32" s="5" t="s">
        <v>49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3">
        <v>0</v>
      </c>
      <c r="AL32" s="12">
        <v>0</v>
      </c>
      <c r="AM32" s="14">
        <v>0</v>
      </c>
      <c r="AN32" s="12">
        <v>0</v>
      </c>
      <c r="AO32" s="14">
        <v>0</v>
      </c>
      <c r="AP32" s="10">
        <v>0</v>
      </c>
      <c r="AQ32" s="12">
        <v>0</v>
      </c>
    </row>
    <row r="33" spans="1:43" ht="110.25" x14ac:dyDescent="0.25">
      <c r="A33" s="12" t="s">
        <v>77</v>
      </c>
      <c r="B33" s="5" t="s">
        <v>78</v>
      </c>
      <c r="C33" s="5" t="s">
        <v>49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3">
        <v>0</v>
      </c>
      <c r="AL33" s="12">
        <v>0</v>
      </c>
      <c r="AM33" s="14">
        <v>0</v>
      </c>
      <c r="AN33" s="12">
        <v>0</v>
      </c>
      <c r="AO33" s="14">
        <v>0</v>
      </c>
      <c r="AP33" s="10">
        <v>0</v>
      </c>
      <c r="AQ33" s="12">
        <v>0</v>
      </c>
    </row>
    <row r="34" spans="1:43" ht="78.75" x14ac:dyDescent="0.25">
      <c r="A34" s="12" t="s">
        <v>79</v>
      </c>
      <c r="B34" s="5" t="s">
        <v>80</v>
      </c>
      <c r="C34" s="5" t="s">
        <v>49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3">
        <v>0</v>
      </c>
      <c r="AL34" s="12">
        <v>0</v>
      </c>
      <c r="AM34" s="14">
        <v>0</v>
      </c>
      <c r="AN34" s="12">
        <v>0</v>
      </c>
      <c r="AO34" s="14">
        <v>0</v>
      </c>
      <c r="AP34" s="10">
        <v>0</v>
      </c>
      <c r="AQ34" s="12">
        <v>0</v>
      </c>
    </row>
    <row r="35" spans="1:43" ht="63" x14ac:dyDescent="0.25">
      <c r="A35" s="12" t="s">
        <v>81</v>
      </c>
      <c r="B35" s="5" t="s">
        <v>82</v>
      </c>
      <c r="C35" s="5" t="s">
        <v>49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3">
        <v>0</v>
      </c>
      <c r="AL35" s="12">
        <v>0</v>
      </c>
      <c r="AM35" s="14">
        <v>0</v>
      </c>
      <c r="AN35" s="12">
        <v>0</v>
      </c>
      <c r="AO35" s="14">
        <v>0</v>
      </c>
      <c r="AP35" s="10">
        <v>0</v>
      </c>
      <c r="AQ35" s="12">
        <v>0</v>
      </c>
    </row>
    <row r="36" spans="1:43" ht="47.25" x14ac:dyDescent="0.25">
      <c r="A36" s="12" t="s">
        <v>83</v>
      </c>
      <c r="B36" s="5" t="s">
        <v>84</v>
      </c>
      <c r="C36" s="5" t="s">
        <v>49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3">
        <v>0</v>
      </c>
      <c r="AL36" s="12">
        <v>0</v>
      </c>
      <c r="AM36" s="14">
        <v>0</v>
      </c>
      <c r="AN36" s="12">
        <v>0</v>
      </c>
      <c r="AO36" s="14">
        <v>0</v>
      </c>
      <c r="AP36" s="10">
        <v>0</v>
      </c>
      <c r="AQ36" s="12">
        <v>0</v>
      </c>
    </row>
    <row r="37" spans="1:43" ht="157.5" x14ac:dyDescent="0.25">
      <c r="A37" s="12" t="s">
        <v>83</v>
      </c>
      <c r="B37" s="5" t="s">
        <v>85</v>
      </c>
      <c r="C37" s="5" t="s">
        <v>49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3">
        <v>0</v>
      </c>
      <c r="AL37" s="12">
        <v>0</v>
      </c>
      <c r="AM37" s="14">
        <v>0</v>
      </c>
      <c r="AN37" s="12">
        <v>0</v>
      </c>
      <c r="AO37" s="14">
        <v>0</v>
      </c>
      <c r="AP37" s="10">
        <v>0</v>
      </c>
      <c r="AQ37" s="12">
        <v>0</v>
      </c>
    </row>
    <row r="38" spans="1:43" ht="141.75" x14ac:dyDescent="0.25">
      <c r="A38" s="12" t="s">
        <v>83</v>
      </c>
      <c r="B38" s="5" t="s">
        <v>86</v>
      </c>
      <c r="C38" s="5" t="s">
        <v>49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3">
        <v>0</v>
      </c>
      <c r="AL38" s="12">
        <v>0</v>
      </c>
      <c r="AM38" s="14">
        <v>0</v>
      </c>
      <c r="AN38" s="12">
        <v>0</v>
      </c>
      <c r="AO38" s="14">
        <v>0</v>
      </c>
      <c r="AP38" s="10">
        <v>0</v>
      </c>
      <c r="AQ38" s="12">
        <v>0</v>
      </c>
    </row>
    <row r="39" spans="1:43" ht="141.75" x14ac:dyDescent="0.25">
      <c r="A39" s="12" t="s">
        <v>83</v>
      </c>
      <c r="B39" s="5" t="s">
        <v>87</v>
      </c>
      <c r="C39" s="5" t="s">
        <v>49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3">
        <v>0</v>
      </c>
      <c r="AL39" s="12">
        <v>0</v>
      </c>
      <c r="AM39" s="14">
        <v>0</v>
      </c>
      <c r="AN39" s="12">
        <v>0</v>
      </c>
      <c r="AO39" s="14">
        <v>0</v>
      </c>
      <c r="AP39" s="10">
        <v>0</v>
      </c>
      <c r="AQ39" s="12">
        <v>0</v>
      </c>
    </row>
    <row r="40" spans="1:43" ht="47.25" x14ac:dyDescent="0.25">
      <c r="A40" s="12" t="s">
        <v>88</v>
      </c>
      <c r="B40" s="5" t="s">
        <v>84</v>
      </c>
      <c r="C40" s="5" t="s">
        <v>49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3">
        <v>0</v>
      </c>
      <c r="AL40" s="12">
        <v>0</v>
      </c>
      <c r="AM40" s="14">
        <v>0</v>
      </c>
      <c r="AN40" s="12">
        <v>0</v>
      </c>
      <c r="AO40" s="14">
        <v>0</v>
      </c>
      <c r="AP40" s="10">
        <v>0</v>
      </c>
      <c r="AQ40" s="12">
        <v>0</v>
      </c>
    </row>
    <row r="41" spans="1:43" ht="157.5" x14ac:dyDescent="0.25">
      <c r="A41" s="12" t="s">
        <v>88</v>
      </c>
      <c r="B41" s="5" t="s">
        <v>85</v>
      </c>
      <c r="C41" s="5" t="s">
        <v>49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3">
        <v>0</v>
      </c>
      <c r="AL41" s="12">
        <v>0</v>
      </c>
      <c r="AM41" s="14">
        <v>0</v>
      </c>
      <c r="AN41" s="12">
        <v>0</v>
      </c>
      <c r="AO41" s="14">
        <v>0</v>
      </c>
      <c r="AP41" s="10">
        <v>0</v>
      </c>
      <c r="AQ41" s="12">
        <v>0</v>
      </c>
    </row>
    <row r="42" spans="1:43" ht="141.75" x14ac:dyDescent="0.25">
      <c r="A42" s="12" t="s">
        <v>88</v>
      </c>
      <c r="B42" s="5" t="s">
        <v>86</v>
      </c>
      <c r="C42" s="5" t="s">
        <v>49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3">
        <v>0</v>
      </c>
      <c r="AL42" s="12">
        <v>0</v>
      </c>
      <c r="AM42" s="14">
        <v>0</v>
      </c>
      <c r="AN42" s="12">
        <v>0</v>
      </c>
      <c r="AO42" s="14">
        <v>0</v>
      </c>
      <c r="AP42" s="10">
        <v>0</v>
      </c>
      <c r="AQ42" s="12">
        <v>0</v>
      </c>
    </row>
    <row r="43" spans="1:43" ht="141.75" x14ac:dyDescent="0.25">
      <c r="A43" s="12" t="s">
        <v>88</v>
      </c>
      <c r="B43" s="5" t="s">
        <v>89</v>
      </c>
      <c r="C43" s="5" t="s">
        <v>49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3">
        <v>0</v>
      </c>
      <c r="AL43" s="12">
        <v>0</v>
      </c>
      <c r="AM43" s="14">
        <v>0</v>
      </c>
      <c r="AN43" s="12">
        <v>0</v>
      </c>
      <c r="AO43" s="14">
        <v>0</v>
      </c>
      <c r="AP43" s="10">
        <v>0</v>
      </c>
      <c r="AQ43" s="12">
        <v>0</v>
      </c>
    </row>
    <row r="44" spans="1:43" ht="141.75" x14ac:dyDescent="0.25">
      <c r="A44" s="12" t="s">
        <v>90</v>
      </c>
      <c r="B44" s="5" t="s">
        <v>91</v>
      </c>
      <c r="C44" s="5" t="s">
        <v>49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0">
        <v>0</v>
      </c>
      <c r="AG44" s="10">
        <v>0</v>
      </c>
      <c r="AH44" s="10">
        <v>0</v>
      </c>
      <c r="AI44" s="10">
        <v>0</v>
      </c>
      <c r="AJ44" s="10">
        <v>0</v>
      </c>
      <c r="AK44" s="13">
        <v>0</v>
      </c>
      <c r="AL44" s="12">
        <v>0</v>
      </c>
      <c r="AM44" s="14">
        <v>0</v>
      </c>
      <c r="AN44" s="12">
        <v>0</v>
      </c>
      <c r="AO44" s="14">
        <v>0</v>
      </c>
      <c r="AP44" s="10">
        <v>0</v>
      </c>
      <c r="AQ44" s="12">
        <v>0</v>
      </c>
    </row>
    <row r="45" spans="1:43" ht="126" x14ac:dyDescent="0.25">
      <c r="A45" s="12" t="s">
        <v>92</v>
      </c>
      <c r="B45" s="5" t="s">
        <v>93</v>
      </c>
      <c r="C45" s="5" t="s">
        <v>49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3">
        <v>0</v>
      </c>
      <c r="AL45" s="12">
        <v>0</v>
      </c>
      <c r="AM45" s="14">
        <v>0</v>
      </c>
      <c r="AN45" s="12">
        <v>0</v>
      </c>
      <c r="AO45" s="14">
        <v>0</v>
      </c>
      <c r="AP45" s="10">
        <v>0</v>
      </c>
      <c r="AQ45" s="12">
        <v>0</v>
      </c>
    </row>
    <row r="46" spans="1:43" ht="126" x14ac:dyDescent="0.25">
      <c r="A46" s="12" t="s">
        <v>94</v>
      </c>
      <c r="B46" s="5" t="s">
        <v>95</v>
      </c>
      <c r="C46" s="5" t="s">
        <v>49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3">
        <v>0</v>
      </c>
      <c r="AL46" s="12">
        <v>0</v>
      </c>
      <c r="AM46" s="14">
        <v>0</v>
      </c>
      <c r="AN46" s="12">
        <v>0</v>
      </c>
      <c r="AO46" s="14">
        <v>0</v>
      </c>
      <c r="AP46" s="10">
        <v>0</v>
      </c>
      <c r="AQ46" s="12">
        <v>0</v>
      </c>
    </row>
    <row r="47" spans="1:43" ht="47.25" x14ac:dyDescent="0.25">
      <c r="A47" s="12" t="s">
        <v>96</v>
      </c>
      <c r="B47" s="5" t="s">
        <v>97</v>
      </c>
      <c r="C47" s="9" t="s">
        <v>49</v>
      </c>
      <c r="D47" s="10">
        <v>0</v>
      </c>
      <c r="E47" s="10">
        <f>E50+E56+E67+E81</f>
        <v>0.5</v>
      </c>
      <c r="F47" s="10">
        <f>F50+F56+F67+F81</f>
        <v>0</v>
      </c>
      <c r="G47" s="10">
        <f>G50+G56+G67+G81</f>
        <v>0</v>
      </c>
      <c r="H47" s="10">
        <f>H50+H56+H67+H81</f>
        <v>0</v>
      </c>
      <c r="I47" s="10">
        <f>I50+I56+I67+I81</f>
        <v>0</v>
      </c>
      <c r="J47" s="10">
        <f>J50+J56+J67+J81</f>
        <v>0</v>
      </c>
      <c r="K47" s="10">
        <f>K50+K56+K67+K81</f>
        <v>0</v>
      </c>
      <c r="L47" s="10">
        <f>L50+L56+L67+L81</f>
        <v>0</v>
      </c>
      <c r="M47" s="10">
        <f>M50+M56+M67+M81</f>
        <v>7.3219999999999992</v>
      </c>
      <c r="N47" s="10">
        <f>N50+N56+N67+N81</f>
        <v>0</v>
      </c>
      <c r="O47" s="10">
        <f>O50+O56+O67+O81</f>
        <v>0</v>
      </c>
      <c r="P47" s="10">
        <f>P50+P56+P67+P81</f>
        <v>0</v>
      </c>
      <c r="Q47" s="10">
        <f>Q50+Q56+Q67+Q81</f>
        <v>0</v>
      </c>
      <c r="R47" s="10">
        <f>R50+R56+R67+R81</f>
        <v>248</v>
      </c>
      <c r="S47" s="10">
        <f>S50+S56+S67+S81</f>
        <v>0</v>
      </c>
      <c r="T47" s="10">
        <f>T50+T56+T67+T81</f>
        <v>0</v>
      </c>
      <c r="U47" s="10">
        <f>U50+U56+U67+U81</f>
        <v>10.242000000000001</v>
      </c>
      <c r="V47" s="10">
        <f>V50+V56+V67+V81</f>
        <v>0</v>
      </c>
      <c r="W47" s="10">
        <f>W50+W56+W67+W81</f>
        <v>0</v>
      </c>
      <c r="X47" s="10">
        <f>X50+X56+X67+X81</f>
        <v>3.8779999999999997</v>
      </c>
      <c r="Y47" s="10">
        <f>Y50+Y56+Y67+Y81</f>
        <v>0</v>
      </c>
      <c r="Z47" s="10">
        <f>Z50+Z56+Z67+Z81</f>
        <v>304</v>
      </c>
      <c r="AA47" s="10">
        <f>AA50+AA56+AA67+AA81</f>
        <v>16</v>
      </c>
      <c r="AB47" s="10">
        <f>AB50+AB56+AB67+AB81</f>
        <v>0</v>
      </c>
      <c r="AC47" s="10">
        <f>AC50+AC56+AC67+AC81</f>
        <v>5.9139999999999997</v>
      </c>
      <c r="AD47" s="10">
        <f>AD50+AD56+AD67+AD81</f>
        <v>0</v>
      </c>
      <c r="AE47" s="10">
        <f>AE50+AE56+AE67+AE81</f>
        <v>0</v>
      </c>
      <c r="AF47" s="10">
        <f>AF50+AF56+AF67+AF81</f>
        <v>0</v>
      </c>
      <c r="AG47" s="10">
        <f>AG50+AG56+AG67+AG81</f>
        <v>0</v>
      </c>
      <c r="AH47" s="10">
        <f>AH50+AH56+AH67+AH81</f>
        <v>300</v>
      </c>
      <c r="AI47" s="10">
        <f>AI50+AI56+AI67+AI81</f>
        <v>4</v>
      </c>
      <c r="AJ47" s="10">
        <f>AJ50+AJ56+AJ67+AJ81</f>
        <v>0</v>
      </c>
      <c r="AK47" s="10">
        <f>AK50+AK55+AK67+AK80</f>
        <v>22.71</v>
      </c>
      <c r="AL47" s="10">
        <f>AL50+AL56+AL67+AL81</f>
        <v>0.25</v>
      </c>
      <c r="AM47" s="10">
        <f>AM50+AM56+AM67+AM81</f>
        <v>0</v>
      </c>
      <c r="AN47" s="10">
        <f>AN50+AN56+AN67+AN81</f>
        <v>3.8779999999999997</v>
      </c>
      <c r="AO47" s="10">
        <f>AO50+AO56+AO67+AO81</f>
        <v>0</v>
      </c>
      <c r="AP47" s="10">
        <f>AP50+AP56+AP67+AP81</f>
        <v>852</v>
      </c>
      <c r="AQ47" s="10">
        <f>AQ50+AQ56+AQ67+AQ81</f>
        <v>20</v>
      </c>
    </row>
    <row r="48" spans="1:43" ht="94.5" x14ac:dyDescent="0.25">
      <c r="A48" s="12" t="s">
        <v>98</v>
      </c>
      <c r="B48" s="5" t="s">
        <v>99</v>
      </c>
      <c r="C48" s="5" t="s">
        <v>49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7">
        <f>AK50</f>
        <v>2.7919999999999998</v>
      </c>
      <c r="AL48" s="12">
        <v>0</v>
      </c>
      <c r="AM48" s="14">
        <v>0</v>
      </c>
      <c r="AN48" s="12">
        <v>0</v>
      </c>
      <c r="AO48" s="14">
        <v>0</v>
      </c>
      <c r="AP48" s="10">
        <v>0</v>
      </c>
      <c r="AQ48" s="12" t="s">
        <v>183</v>
      </c>
    </row>
    <row r="49" spans="1:43" ht="63" x14ac:dyDescent="0.25">
      <c r="A49" s="12" t="s">
        <v>100</v>
      </c>
      <c r="B49" s="5" t="s">
        <v>101</v>
      </c>
      <c r="C49" s="5" t="s">
        <v>49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3">
        <v>0</v>
      </c>
      <c r="AL49" s="12">
        <v>0</v>
      </c>
      <c r="AM49" s="14">
        <v>0</v>
      </c>
      <c r="AN49" s="12">
        <v>0</v>
      </c>
      <c r="AO49" s="14">
        <v>0</v>
      </c>
      <c r="AP49" s="10">
        <v>0</v>
      </c>
      <c r="AQ49" s="12">
        <v>0</v>
      </c>
    </row>
    <row r="50" spans="1:43" ht="94.5" x14ac:dyDescent="0.25">
      <c r="A50" s="12" t="s">
        <v>102</v>
      </c>
      <c r="B50" s="5" t="s">
        <v>103</v>
      </c>
      <c r="C50" s="5" t="s">
        <v>49</v>
      </c>
      <c r="D50" s="10">
        <v>0</v>
      </c>
      <c r="E50" s="10">
        <f t="shared" ref="E50:AJ50" si="8">E51+E52</f>
        <v>0</v>
      </c>
      <c r="F50" s="10">
        <f t="shared" si="8"/>
        <v>0</v>
      </c>
      <c r="G50" s="10">
        <f t="shared" si="8"/>
        <v>0</v>
      </c>
      <c r="H50" s="10">
        <f t="shared" si="8"/>
        <v>0</v>
      </c>
      <c r="I50" s="10">
        <f t="shared" si="8"/>
        <v>0</v>
      </c>
      <c r="J50" s="10">
        <f t="shared" si="8"/>
        <v>0</v>
      </c>
      <c r="K50" s="10">
        <f t="shared" si="8"/>
        <v>0</v>
      </c>
      <c r="L50" s="10">
        <f t="shared" si="8"/>
        <v>0</v>
      </c>
      <c r="M50" s="10">
        <f>M51+M52+M53</f>
        <v>1.1139999999999999</v>
      </c>
      <c r="N50" s="10">
        <f t="shared" si="8"/>
        <v>0</v>
      </c>
      <c r="O50" s="10">
        <f t="shared" si="8"/>
        <v>0</v>
      </c>
      <c r="P50" s="10">
        <f t="shared" si="8"/>
        <v>0</v>
      </c>
      <c r="Q50" s="10">
        <f t="shared" si="8"/>
        <v>0</v>
      </c>
      <c r="R50" s="10">
        <f t="shared" si="8"/>
        <v>0</v>
      </c>
      <c r="S50" s="10">
        <f t="shared" si="8"/>
        <v>0</v>
      </c>
      <c r="T50" s="10">
        <f t="shared" si="8"/>
        <v>0</v>
      </c>
      <c r="U50" s="10">
        <f t="shared" ref="U50:Z50" si="9">U51+U52+U53+U54</f>
        <v>2.9460000000000002</v>
      </c>
      <c r="V50" s="10">
        <f t="shared" si="9"/>
        <v>0</v>
      </c>
      <c r="W50" s="10">
        <f t="shared" si="9"/>
        <v>0</v>
      </c>
      <c r="X50" s="10">
        <f t="shared" si="9"/>
        <v>0</v>
      </c>
      <c r="Y50" s="10">
        <f t="shared" si="9"/>
        <v>0</v>
      </c>
      <c r="Z50" s="10">
        <f t="shared" si="9"/>
        <v>0</v>
      </c>
      <c r="AA50" s="10">
        <f>AA51+AA52+AA53+AA54</f>
        <v>11</v>
      </c>
      <c r="AB50" s="10">
        <f t="shared" si="8"/>
        <v>0</v>
      </c>
      <c r="AC50" s="10">
        <f t="shared" si="8"/>
        <v>0</v>
      </c>
      <c r="AD50" s="10">
        <f t="shared" si="8"/>
        <v>0</v>
      </c>
      <c r="AE50" s="10">
        <f t="shared" si="8"/>
        <v>0</v>
      </c>
      <c r="AF50" s="10">
        <f t="shared" si="8"/>
        <v>0</v>
      </c>
      <c r="AG50" s="10">
        <f t="shared" si="8"/>
        <v>0</v>
      </c>
      <c r="AH50" s="10">
        <f t="shared" si="8"/>
        <v>0</v>
      </c>
      <c r="AI50" s="10">
        <f t="shared" si="8"/>
        <v>0</v>
      </c>
      <c r="AJ50" s="10">
        <f t="shared" si="8"/>
        <v>0</v>
      </c>
      <c r="AK50" s="10">
        <f>AK51+AK52+AK53+AK54</f>
        <v>2.7919999999999998</v>
      </c>
      <c r="AL50" s="10">
        <f t="shared" ref="AL50:AQ50" si="10">AL51+AL52+AL53+AL54</f>
        <v>0.25</v>
      </c>
      <c r="AM50" s="10">
        <f t="shared" si="10"/>
        <v>0</v>
      </c>
      <c r="AN50" s="10">
        <f t="shared" si="10"/>
        <v>0</v>
      </c>
      <c r="AO50" s="10">
        <f t="shared" si="10"/>
        <v>0</v>
      </c>
      <c r="AP50" s="10">
        <f t="shared" si="10"/>
        <v>0</v>
      </c>
      <c r="AQ50" s="10">
        <f t="shared" si="10"/>
        <v>11</v>
      </c>
    </row>
    <row r="51" spans="1:43" ht="45.75" customHeight="1" x14ac:dyDescent="0.25">
      <c r="A51" s="15" t="s">
        <v>102</v>
      </c>
      <c r="B51" s="18" t="s">
        <v>181</v>
      </c>
      <c r="C51" s="23" t="s">
        <v>179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3">
        <v>0.2</v>
      </c>
      <c r="N51" s="10">
        <v>0</v>
      </c>
      <c r="O51" s="10">
        <v>0</v>
      </c>
      <c r="P51" s="10">
        <v>0</v>
      </c>
      <c r="Q51" s="14">
        <v>0</v>
      </c>
      <c r="R51" s="10">
        <v>0</v>
      </c>
      <c r="S51" s="12" t="s">
        <v>152</v>
      </c>
      <c r="T51" s="10">
        <v>0</v>
      </c>
      <c r="U51" s="10">
        <v>1.268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3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3">
        <f>K51+S51+AA51+AI51</f>
        <v>0</v>
      </c>
    </row>
    <row r="52" spans="1:43" ht="30" x14ac:dyDescent="0.25">
      <c r="A52" s="15" t="s">
        <v>102</v>
      </c>
      <c r="B52" s="18" t="s">
        <v>166</v>
      </c>
      <c r="C52" s="23" t="s">
        <v>180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0.7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3">
        <v>0.51700000000000002</v>
      </c>
      <c r="V52" s="10">
        <v>0</v>
      </c>
      <c r="W52" s="10">
        <v>0</v>
      </c>
      <c r="X52" s="10">
        <v>0</v>
      </c>
      <c r="Y52" s="14">
        <v>0</v>
      </c>
      <c r="Z52" s="10">
        <v>0</v>
      </c>
      <c r="AA52" s="12" t="s">
        <v>182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3">
        <f>E52+M52+U52+AC52</f>
        <v>1.2170000000000001</v>
      </c>
      <c r="AL52" s="13">
        <f t="shared" ref="AL52:AQ54" si="11">F52+N52+V52+AD52</f>
        <v>0</v>
      </c>
      <c r="AM52" s="13">
        <f t="shared" si="11"/>
        <v>0</v>
      </c>
      <c r="AN52" s="13">
        <f t="shared" si="11"/>
        <v>0</v>
      </c>
      <c r="AO52" s="13">
        <f t="shared" si="11"/>
        <v>0</v>
      </c>
      <c r="AP52" s="13">
        <f t="shared" si="11"/>
        <v>0</v>
      </c>
      <c r="AQ52" s="13">
        <f t="shared" si="11"/>
        <v>2</v>
      </c>
    </row>
    <row r="53" spans="1:43" ht="15.75" x14ac:dyDescent="0.25">
      <c r="A53" s="15"/>
      <c r="B53" s="18" t="s">
        <v>185</v>
      </c>
      <c r="C53" s="23" t="s">
        <v>180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0.214</v>
      </c>
      <c r="N53" s="10">
        <v>0.25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3">
        <v>0.5</v>
      </c>
      <c r="V53" s="10">
        <v>0</v>
      </c>
      <c r="W53" s="10">
        <v>0</v>
      </c>
      <c r="X53" s="10">
        <v>0</v>
      </c>
      <c r="Y53" s="14">
        <v>0</v>
      </c>
      <c r="Z53" s="10">
        <v>0</v>
      </c>
      <c r="AA53" s="26" t="s">
        <v>63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3">
        <f t="shared" ref="AK53:AK54" si="12">E53+M53+U53+AC53</f>
        <v>0.71399999999999997</v>
      </c>
      <c r="AL53" s="13">
        <f t="shared" si="11"/>
        <v>0.25</v>
      </c>
      <c r="AM53" s="13">
        <f t="shared" si="11"/>
        <v>0</v>
      </c>
      <c r="AN53" s="13">
        <f t="shared" si="11"/>
        <v>0</v>
      </c>
      <c r="AO53" s="13">
        <f t="shared" si="11"/>
        <v>0</v>
      </c>
      <c r="AP53" s="13">
        <f t="shared" si="11"/>
        <v>0</v>
      </c>
      <c r="AQ53" s="13">
        <f t="shared" si="11"/>
        <v>1</v>
      </c>
    </row>
    <row r="54" spans="1:43" ht="15.75" x14ac:dyDescent="0.25">
      <c r="A54" s="15"/>
      <c r="B54" s="18" t="s">
        <v>195</v>
      </c>
      <c r="C54" s="23" t="s">
        <v>180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0.2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3">
        <v>0.66100000000000003</v>
      </c>
      <c r="V54" s="10">
        <v>0</v>
      </c>
      <c r="W54" s="10">
        <v>0</v>
      </c>
      <c r="X54" s="10">
        <v>0</v>
      </c>
      <c r="Y54" s="14">
        <v>0</v>
      </c>
      <c r="Z54" s="10">
        <v>0</v>
      </c>
      <c r="AA54" s="26" t="s">
        <v>162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  <c r="AI54" s="10">
        <v>0</v>
      </c>
      <c r="AJ54" s="10">
        <v>0</v>
      </c>
      <c r="AK54" s="13">
        <f t="shared" si="12"/>
        <v>0.86099999999999999</v>
      </c>
      <c r="AL54" s="13">
        <f t="shared" si="11"/>
        <v>0</v>
      </c>
      <c r="AM54" s="13">
        <f t="shared" si="11"/>
        <v>0</v>
      </c>
      <c r="AN54" s="13">
        <f t="shared" si="11"/>
        <v>0</v>
      </c>
      <c r="AO54" s="13">
        <f t="shared" si="11"/>
        <v>0</v>
      </c>
      <c r="AP54" s="13">
        <f t="shared" si="11"/>
        <v>0</v>
      </c>
      <c r="AQ54" s="13">
        <f t="shared" si="11"/>
        <v>8</v>
      </c>
    </row>
    <row r="55" spans="1:43" ht="63" x14ac:dyDescent="0.25">
      <c r="A55" s="12" t="s">
        <v>104</v>
      </c>
      <c r="B55" s="5" t="s">
        <v>105</v>
      </c>
      <c r="C55" s="5" t="s">
        <v>49</v>
      </c>
      <c r="D55" s="10">
        <v>0</v>
      </c>
      <c r="E55" s="10">
        <f t="shared" ref="E55:AQ55" si="13">E56</f>
        <v>0</v>
      </c>
      <c r="F55" s="10">
        <f t="shared" si="13"/>
        <v>0</v>
      </c>
      <c r="G55" s="10">
        <f t="shared" si="13"/>
        <v>0</v>
      </c>
      <c r="H55" s="10">
        <f t="shared" si="13"/>
        <v>0</v>
      </c>
      <c r="I55" s="10">
        <f t="shared" si="13"/>
        <v>0</v>
      </c>
      <c r="J55" s="10">
        <f t="shared" si="13"/>
        <v>0</v>
      </c>
      <c r="K55" s="10">
        <f t="shared" si="13"/>
        <v>0</v>
      </c>
      <c r="L55" s="10">
        <f t="shared" si="13"/>
        <v>0</v>
      </c>
      <c r="M55" s="10">
        <f>M56</f>
        <v>1.879</v>
      </c>
      <c r="N55" s="10">
        <f t="shared" si="13"/>
        <v>0</v>
      </c>
      <c r="O55" s="10">
        <f t="shared" si="13"/>
        <v>0</v>
      </c>
      <c r="P55" s="10">
        <f t="shared" si="13"/>
        <v>0</v>
      </c>
      <c r="Q55" s="10">
        <f t="shared" si="13"/>
        <v>0</v>
      </c>
      <c r="R55" s="10">
        <f t="shared" si="13"/>
        <v>0</v>
      </c>
      <c r="S55" s="10">
        <f t="shared" si="13"/>
        <v>0</v>
      </c>
      <c r="T55" s="10">
        <f t="shared" si="13"/>
        <v>0</v>
      </c>
      <c r="U55" s="10">
        <f>U56</f>
        <v>2.3249999999999997</v>
      </c>
      <c r="V55" s="10">
        <f t="shared" si="13"/>
        <v>0</v>
      </c>
      <c r="W55" s="10">
        <f t="shared" si="13"/>
        <v>0</v>
      </c>
      <c r="X55" s="10">
        <f t="shared" si="13"/>
        <v>3.8779999999999997</v>
      </c>
      <c r="Y55" s="10">
        <f t="shared" si="13"/>
        <v>0</v>
      </c>
      <c r="Z55" s="10">
        <f t="shared" si="13"/>
        <v>0</v>
      </c>
      <c r="AA55" s="10">
        <f t="shared" si="13"/>
        <v>0</v>
      </c>
      <c r="AB55" s="10">
        <f t="shared" si="13"/>
        <v>0</v>
      </c>
      <c r="AC55" s="10">
        <f t="shared" si="13"/>
        <v>0</v>
      </c>
      <c r="AD55" s="10">
        <f t="shared" si="13"/>
        <v>0</v>
      </c>
      <c r="AE55" s="10">
        <f t="shared" si="13"/>
        <v>0</v>
      </c>
      <c r="AF55" s="10">
        <f t="shared" si="13"/>
        <v>0</v>
      </c>
      <c r="AG55" s="10">
        <f t="shared" si="13"/>
        <v>0</v>
      </c>
      <c r="AH55" s="10">
        <f t="shared" si="13"/>
        <v>0</v>
      </c>
      <c r="AI55" s="10">
        <f t="shared" si="13"/>
        <v>0</v>
      </c>
      <c r="AJ55" s="10">
        <f t="shared" si="13"/>
        <v>0</v>
      </c>
      <c r="AK55" s="10">
        <f t="shared" si="13"/>
        <v>4.2039999999999997</v>
      </c>
      <c r="AL55" s="10">
        <f t="shared" si="13"/>
        <v>0</v>
      </c>
      <c r="AM55" s="10">
        <f t="shared" si="13"/>
        <v>0</v>
      </c>
      <c r="AN55" s="10">
        <f t="shared" si="13"/>
        <v>3.8779999999999997</v>
      </c>
      <c r="AO55" s="10">
        <f t="shared" si="13"/>
        <v>0</v>
      </c>
      <c r="AP55" s="10">
        <f t="shared" si="13"/>
        <v>0</v>
      </c>
      <c r="AQ55" s="10">
        <f t="shared" si="13"/>
        <v>0</v>
      </c>
    </row>
    <row r="56" spans="1:43" ht="47.25" x14ac:dyDescent="0.25">
      <c r="A56" s="12" t="s">
        <v>106</v>
      </c>
      <c r="B56" s="5" t="s">
        <v>107</v>
      </c>
      <c r="C56" s="5" t="s">
        <v>49</v>
      </c>
      <c r="D56" s="10">
        <v>0</v>
      </c>
      <c r="E56" s="10">
        <f t="shared" ref="E56:AJ56" si="14">E57+E58</f>
        <v>0</v>
      </c>
      <c r="F56" s="10">
        <f t="shared" si="14"/>
        <v>0</v>
      </c>
      <c r="G56" s="10">
        <f t="shared" si="14"/>
        <v>0</v>
      </c>
      <c r="H56" s="10">
        <f t="shared" si="14"/>
        <v>0</v>
      </c>
      <c r="I56" s="10">
        <f t="shared" si="14"/>
        <v>0</v>
      </c>
      <c r="J56" s="10">
        <f t="shared" si="14"/>
        <v>0</v>
      </c>
      <c r="K56" s="10">
        <f t="shared" si="14"/>
        <v>0</v>
      </c>
      <c r="L56" s="10">
        <f t="shared" si="14"/>
        <v>0</v>
      </c>
      <c r="M56" s="10">
        <f>M57+M58+M59+M60+M61+M62+M63+M64+M65</f>
        <v>1.879</v>
      </c>
      <c r="N56" s="10">
        <f t="shared" si="14"/>
        <v>0</v>
      </c>
      <c r="O56" s="10">
        <f t="shared" si="14"/>
        <v>0</v>
      </c>
      <c r="P56" s="10">
        <f t="shared" si="14"/>
        <v>0</v>
      </c>
      <c r="Q56" s="10">
        <f t="shared" si="14"/>
        <v>0</v>
      </c>
      <c r="R56" s="10">
        <f t="shared" si="14"/>
        <v>0</v>
      </c>
      <c r="S56" s="10">
        <f t="shared" si="14"/>
        <v>0</v>
      </c>
      <c r="T56" s="10">
        <f t="shared" si="14"/>
        <v>0</v>
      </c>
      <c r="U56" s="10">
        <f>U58+U59+U60+U61+U62+U63+U64+U65</f>
        <v>2.3249999999999997</v>
      </c>
      <c r="V56" s="10">
        <f t="shared" ref="V56:AA56" si="15">V58+V59+V60+V61+V62+V63+V64+V65</f>
        <v>0</v>
      </c>
      <c r="W56" s="10">
        <f t="shared" si="15"/>
        <v>0</v>
      </c>
      <c r="X56" s="10">
        <f t="shared" si="15"/>
        <v>3.8779999999999997</v>
      </c>
      <c r="Y56" s="10">
        <f t="shared" si="15"/>
        <v>0</v>
      </c>
      <c r="Z56" s="10">
        <f t="shared" si="15"/>
        <v>0</v>
      </c>
      <c r="AA56" s="10">
        <f t="shared" si="15"/>
        <v>0</v>
      </c>
      <c r="AB56" s="10">
        <f t="shared" si="14"/>
        <v>0</v>
      </c>
      <c r="AC56" s="10">
        <f t="shared" si="14"/>
        <v>0</v>
      </c>
      <c r="AD56" s="10">
        <f t="shared" si="14"/>
        <v>0</v>
      </c>
      <c r="AE56" s="10">
        <f t="shared" si="14"/>
        <v>0</v>
      </c>
      <c r="AF56" s="10">
        <f t="shared" si="14"/>
        <v>0</v>
      </c>
      <c r="AG56" s="10">
        <f t="shared" si="14"/>
        <v>0</v>
      </c>
      <c r="AH56" s="10">
        <f t="shared" si="14"/>
        <v>0</v>
      </c>
      <c r="AI56" s="10">
        <f t="shared" si="14"/>
        <v>0</v>
      </c>
      <c r="AJ56" s="10">
        <f t="shared" si="14"/>
        <v>0</v>
      </c>
      <c r="AK56" s="10">
        <f>AK57+AK58+AK59+AK60+AK61+AK62+AK63+AK64+AK65</f>
        <v>4.2039999999999997</v>
      </c>
      <c r="AL56" s="10">
        <f t="shared" ref="AL56:AQ56" si="16">AL57+AL58+AL59+AL60+AL61+AL62+AL63+AL64+AL65</f>
        <v>0</v>
      </c>
      <c r="AM56" s="10">
        <f t="shared" si="16"/>
        <v>0</v>
      </c>
      <c r="AN56" s="10">
        <f t="shared" si="16"/>
        <v>3.8779999999999997</v>
      </c>
      <c r="AO56" s="10">
        <f t="shared" si="16"/>
        <v>0</v>
      </c>
      <c r="AP56" s="10">
        <f t="shared" si="16"/>
        <v>0</v>
      </c>
      <c r="AQ56" s="10">
        <f t="shared" si="16"/>
        <v>0</v>
      </c>
    </row>
    <row r="57" spans="1:43" ht="15.75" x14ac:dyDescent="0.25">
      <c r="A57" s="15" t="s">
        <v>106</v>
      </c>
      <c r="B57" s="19" t="s">
        <v>167</v>
      </c>
      <c r="C57" s="23" t="s">
        <v>177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3">
        <v>0</v>
      </c>
      <c r="N57" s="10">
        <v>0</v>
      </c>
      <c r="O57" s="10">
        <v>0</v>
      </c>
      <c r="P57" s="12" t="s">
        <v>152</v>
      </c>
      <c r="Q57" s="14">
        <v>0</v>
      </c>
      <c r="R57" s="10">
        <v>0</v>
      </c>
      <c r="S57" s="12">
        <v>0</v>
      </c>
      <c r="T57" s="10">
        <v>0</v>
      </c>
      <c r="U57" s="10">
        <v>1.3280000000000001</v>
      </c>
      <c r="V57" s="10">
        <v>0</v>
      </c>
      <c r="W57" s="10">
        <v>0</v>
      </c>
      <c r="X57" s="10">
        <v>2.2930000000000001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3">
        <v>0</v>
      </c>
      <c r="AL57" s="10">
        <v>0</v>
      </c>
      <c r="AM57" s="10">
        <v>0</v>
      </c>
      <c r="AN57" s="13">
        <v>0</v>
      </c>
      <c r="AO57" s="14">
        <v>0</v>
      </c>
      <c r="AP57" s="10">
        <v>0</v>
      </c>
      <c r="AQ57" s="12">
        <v>0</v>
      </c>
    </row>
    <row r="58" spans="1:43" ht="30" x14ac:dyDescent="0.25">
      <c r="A58" s="15" t="s">
        <v>106</v>
      </c>
      <c r="B58" s="19" t="s">
        <v>168</v>
      </c>
      <c r="C58" s="23" t="s">
        <v>178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3">
        <v>0</v>
      </c>
      <c r="V58" s="10">
        <v>0</v>
      </c>
      <c r="W58" s="10">
        <v>0</v>
      </c>
      <c r="X58" s="12" t="s">
        <v>152</v>
      </c>
      <c r="Y58" s="14">
        <v>0</v>
      </c>
      <c r="Z58" s="10">
        <v>0</v>
      </c>
      <c r="AA58" s="12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3">
        <f>E58+M58+U58+AC58</f>
        <v>0</v>
      </c>
      <c r="AL58" s="13">
        <f t="shared" ref="AL58:AQ58" si="17">F58+N58+V58+AD58</f>
        <v>0</v>
      </c>
      <c r="AM58" s="13">
        <f t="shared" si="17"/>
        <v>0</v>
      </c>
      <c r="AN58" s="13">
        <f t="shared" si="17"/>
        <v>0</v>
      </c>
      <c r="AO58" s="13">
        <f t="shared" si="17"/>
        <v>0</v>
      </c>
      <c r="AP58" s="13">
        <f t="shared" si="17"/>
        <v>0</v>
      </c>
      <c r="AQ58" s="13">
        <f t="shared" si="17"/>
        <v>0</v>
      </c>
    </row>
    <row r="59" spans="1:43" ht="30" x14ac:dyDescent="0.25">
      <c r="A59" s="15"/>
      <c r="B59" s="19" t="s">
        <v>186</v>
      </c>
      <c r="C59" s="23" t="s">
        <v>178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0.4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3">
        <v>0.46700000000000003</v>
      </c>
      <c r="V59" s="10">
        <v>0</v>
      </c>
      <c r="W59" s="10">
        <v>0</v>
      </c>
      <c r="X59" s="26" t="s">
        <v>196</v>
      </c>
      <c r="Y59" s="14">
        <v>0</v>
      </c>
      <c r="Z59" s="10">
        <v>0</v>
      </c>
      <c r="AA59" s="26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3">
        <f t="shared" ref="AK59:AK65" si="18">E59+M59+U59+AC59</f>
        <v>0.86699999999999999</v>
      </c>
      <c r="AL59" s="13">
        <f t="shared" ref="AL59:AL65" si="19">F59+N59+V59+AD59</f>
        <v>0</v>
      </c>
      <c r="AM59" s="13">
        <f t="shared" ref="AM59:AM65" si="20">G59+O59+W59+AE59</f>
        <v>0</v>
      </c>
      <c r="AN59" s="13">
        <f t="shared" ref="AN59:AN65" si="21">H59+P59+X59+AF59</f>
        <v>1.18</v>
      </c>
      <c r="AO59" s="13">
        <f t="shared" ref="AO59:AO65" si="22">I59+Q59+Y59+AG59</f>
        <v>0</v>
      </c>
      <c r="AP59" s="13">
        <f t="shared" ref="AP59:AP65" si="23">J59+R59+Z59+AH59</f>
        <v>0</v>
      </c>
      <c r="AQ59" s="13">
        <f t="shared" ref="AQ59:AQ65" si="24">K59+S59+AA59+AI59</f>
        <v>0</v>
      </c>
    </row>
    <row r="60" spans="1:43" ht="30" x14ac:dyDescent="0.25">
      <c r="A60" s="15"/>
      <c r="B60" s="19" t="s">
        <v>187</v>
      </c>
      <c r="C60" s="23" t="s">
        <v>178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0.2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3">
        <v>0.33700000000000002</v>
      </c>
      <c r="V60" s="10">
        <v>0</v>
      </c>
      <c r="W60" s="10">
        <v>0</v>
      </c>
      <c r="X60" s="26" t="s">
        <v>197</v>
      </c>
      <c r="Y60" s="14">
        <v>0</v>
      </c>
      <c r="Z60" s="10">
        <v>0</v>
      </c>
      <c r="AA60" s="26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3">
        <f t="shared" si="18"/>
        <v>0.53700000000000003</v>
      </c>
      <c r="AL60" s="13">
        <f t="shared" si="19"/>
        <v>0</v>
      </c>
      <c r="AM60" s="13">
        <f t="shared" si="20"/>
        <v>0</v>
      </c>
      <c r="AN60" s="13">
        <f t="shared" si="21"/>
        <v>0.69</v>
      </c>
      <c r="AO60" s="13">
        <f t="shared" si="22"/>
        <v>0</v>
      </c>
      <c r="AP60" s="13">
        <f t="shared" si="23"/>
        <v>0</v>
      </c>
      <c r="AQ60" s="13">
        <f t="shared" si="24"/>
        <v>0</v>
      </c>
    </row>
    <row r="61" spans="1:43" ht="30" x14ac:dyDescent="0.25">
      <c r="A61" s="15"/>
      <c r="B61" s="19" t="s">
        <v>188</v>
      </c>
      <c r="C61" s="23" t="s">
        <v>178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0.25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3">
        <v>0.2</v>
      </c>
      <c r="V61" s="10">
        <v>0</v>
      </c>
      <c r="W61" s="10">
        <v>0</v>
      </c>
      <c r="X61" s="26" t="s">
        <v>198</v>
      </c>
      <c r="Y61" s="14">
        <v>0</v>
      </c>
      <c r="Z61" s="10">
        <v>0</v>
      </c>
      <c r="AA61" s="26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3">
        <f t="shared" si="18"/>
        <v>0.45</v>
      </c>
      <c r="AL61" s="13">
        <f t="shared" si="19"/>
        <v>0</v>
      </c>
      <c r="AM61" s="13">
        <f t="shared" si="20"/>
        <v>0</v>
      </c>
      <c r="AN61" s="13">
        <f t="shared" si="21"/>
        <v>0.62</v>
      </c>
      <c r="AO61" s="13">
        <f t="shared" si="22"/>
        <v>0</v>
      </c>
      <c r="AP61" s="13">
        <f t="shared" si="23"/>
        <v>0</v>
      </c>
      <c r="AQ61" s="13">
        <f t="shared" si="24"/>
        <v>0</v>
      </c>
    </row>
    <row r="62" spans="1:43" ht="30" x14ac:dyDescent="0.25">
      <c r="A62" s="15"/>
      <c r="B62" s="19" t="s">
        <v>189</v>
      </c>
      <c r="C62" s="23" t="s">
        <v>178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0.17199999999999999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3">
        <v>0.2</v>
      </c>
      <c r="V62" s="10">
        <v>0</v>
      </c>
      <c r="W62" s="10">
        <v>0</v>
      </c>
      <c r="X62" s="26" t="s">
        <v>199</v>
      </c>
      <c r="Y62" s="14">
        <v>0</v>
      </c>
      <c r="Z62" s="10">
        <v>0</v>
      </c>
      <c r="AA62" s="26">
        <v>0</v>
      </c>
      <c r="AB62" s="10">
        <v>0</v>
      </c>
      <c r="AC62" s="10">
        <v>0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3">
        <f t="shared" si="18"/>
        <v>0.372</v>
      </c>
      <c r="AL62" s="13">
        <f t="shared" si="19"/>
        <v>0</v>
      </c>
      <c r="AM62" s="13">
        <f t="shared" si="20"/>
        <v>0</v>
      </c>
      <c r="AN62" s="13">
        <f t="shared" si="21"/>
        <v>0.41499999999999998</v>
      </c>
      <c r="AO62" s="13">
        <f t="shared" si="22"/>
        <v>0</v>
      </c>
      <c r="AP62" s="13">
        <f t="shared" si="23"/>
        <v>0</v>
      </c>
      <c r="AQ62" s="13">
        <f t="shared" si="24"/>
        <v>0</v>
      </c>
    </row>
    <row r="63" spans="1:43" ht="15.75" x14ac:dyDescent="0.25">
      <c r="A63" s="15"/>
      <c r="B63" s="19" t="s">
        <v>191</v>
      </c>
      <c r="C63" s="23" t="s">
        <v>178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0.35699999999999998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3">
        <v>0.2</v>
      </c>
      <c r="V63" s="10">
        <v>0</v>
      </c>
      <c r="W63" s="10">
        <v>0</v>
      </c>
      <c r="X63" s="26" t="s">
        <v>200</v>
      </c>
      <c r="Y63" s="14">
        <v>0</v>
      </c>
      <c r="Z63" s="10">
        <v>0</v>
      </c>
      <c r="AA63" s="26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3">
        <f t="shared" si="18"/>
        <v>0.55699999999999994</v>
      </c>
      <c r="AL63" s="13">
        <f t="shared" si="19"/>
        <v>0</v>
      </c>
      <c r="AM63" s="13">
        <f t="shared" si="20"/>
        <v>0</v>
      </c>
      <c r="AN63" s="13">
        <f t="shared" si="21"/>
        <v>0.26500000000000001</v>
      </c>
      <c r="AO63" s="13">
        <f t="shared" si="22"/>
        <v>0</v>
      </c>
      <c r="AP63" s="13">
        <f t="shared" si="23"/>
        <v>0</v>
      </c>
      <c r="AQ63" s="13">
        <f t="shared" si="24"/>
        <v>0</v>
      </c>
    </row>
    <row r="64" spans="1:43" ht="15.75" x14ac:dyDescent="0.25">
      <c r="A64" s="15"/>
      <c r="B64" s="19" t="s">
        <v>190</v>
      </c>
      <c r="C64" s="23" t="s">
        <v>178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0.2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3">
        <v>0.50800000000000001</v>
      </c>
      <c r="V64" s="10">
        <v>0</v>
      </c>
      <c r="W64" s="10">
        <v>0</v>
      </c>
      <c r="X64" s="26" t="s">
        <v>201</v>
      </c>
      <c r="Y64" s="14">
        <v>0</v>
      </c>
      <c r="Z64" s="10">
        <v>0</v>
      </c>
      <c r="AA64" s="26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3">
        <f t="shared" si="18"/>
        <v>0.70799999999999996</v>
      </c>
      <c r="AL64" s="13">
        <f t="shared" si="19"/>
        <v>0</v>
      </c>
      <c r="AM64" s="13">
        <f t="shared" si="20"/>
        <v>0</v>
      </c>
      <c r="AN64" s="13">
        <f t="shared" si="21"/>
        <v>0.26800000000000002</v>
      </c>
      <c r="AO64" s="13">
        <f t="shared" si="22"/>
        <v>0</v>
      </c>
      <c r="AP64" s="13">
        <f t="shared" si="23"/>
        <v>0</v>
      </c>
      <c r="AQ64" s="13">
        <f t="shared" si="24"/>
        <v>0</v>
      </c>
    </row>
    <row r="65" spans="1:43" ht="30" x14ac:dyDescent="0.25">
      <c r="A65" s="15"/>
      <c r="B65" s="19" t="s">
        <v>192</v>
      </c>
      <c r="C65" s="23" t="s">
        <v>178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0.3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3">
        <v>0.41299999999999998</v>
      </c>
      <c r="V65" s="10">
        <v>0</v>
      </c>
      <c r="W65" s="10">
        <v>0</v>
      </c>
      <c r="X65" s="26" t="s">
        <v>202</v>
      </c>
      <c r="Y65" s="14">
        <v>0</v>
      </c>
      <c r="Z65" s="10">
        <v>0</v>
      </c>
      <c r="AA65" s="26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3">
        <f t="shared" si="18"/>
        <v>0.71299999999999997</v>
      </c>
      <c r="AL65" s="13">
        <f t="shared" si="19"/>
        <v>0</v>
      </c>
      <c r="AM65" s="13">
        <f t="shared" si="20"/>
        <v>0</v>
      </c>
      <c r="AN65" s="13">
        <f t="shared" si="21"/>
        <v>0.44</v>
      </c>
      <c r="AO65" s="13">
        <f t="shared" si="22"/>
        <v>0</v>
      </c>
      <c r="AP65" s="13">
        <f t="shared" si="23"/>
        <v>0</v>
      </c>
      <c r="AQ65" s="13">
        <f t="shared" si="24"/>
        <v>0</v>
      </c>
    </row>
    <row r="66" spans="1:43" ht="63" x14ac:dyDescent="0.25">
      <c r="A66" s="12" t="s">
        <v>108</v>
      </c>
      <c r="B66" s="5" t="s">
        <v>109</v>
      </c>
      <c r="C66" s="5" t="s">
        <v>49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3">
        <v>0</v>
      </c>
      <c r="AL66" s="12">
        <v>0</v>
      </c>
      <c r="AM66" s="14">
        <v>0</v>
      </c>
      <c r="AN66" s="12">
        <v>0</v>
      </c>
      <c r="AO66" s="14">
        <v>0</v>
      </c>
      <c r="AP66" s="10">
        <v>0</v>
      </c>
      <c r="AQ66" s="12">
        <v>0</v>
      </c>
    </row>
    <row r="67" spans="1:43" ht="63" x14ac:dyDescent="0.25">
      <c r="A67" s="12" t="s">
        <v>110</v>
      </c>
      <c r="B67" s="5" t="s">
        <v>111</v>
      </c>
      <c r="C67" s="5" t="s">
        <v>49</v>
      </c>
      <c r="D67" s="10">
        <v>0</v>
      </c>
      <c r="E67" s="10">
        <f t="shared" ref="E67:AQ67" si="25">E68+E74</f>
        <v>0.5</v>
      </c>
      <c r="F67" s="10">
        <f t="shared" si="25"/>
        <v>0</v>
      </c>
      <c r="G67" s="10">
        <f t="shared" si="25"/>
        <v>0</v>
      </c>
      <c r="H67" s="10">
        <f t="shared" si="25"/>
        <v>0</v>
      </c>
      <c r="I67" s="10">
        <f t="shared" si="25"/>
        <v>0</v>
      </c>
      <c r="J67" s="10">
        <f t="shared" si="25"/>
        <v>0</v>
      </c>
      <c r="K67" s="10">
        <f t="shared" si="25"/>
        <v>0</v>
      </c>
      <c r="L67" s="10">
        <f t="shared" si="25"/>
        <v>0</v>
      </c>
      <c r="M67" s="10">
        <f>M68+M74</f>
        <v>4.3289999999999997</v>
      </c>
      <c r="N67" s="10">
        <f t="shared" si="25"/>
        <v>0</v>
      </c>
      <c r="O67" s="10">
        <f t="shared" si="25"/>
        <v>0</v>
      </c>
      <c r="P67" s="10">
        <f t="shared" si="25"/>
        <v>0</v>
      </c>
      <c r="Q67" s="10">
        <f t="shared" si="25"/>
        <v>0</v>
      </c>
      <c r="R67" s="10">
        <f t="shared" si="25"/>
        <v>248</v>
      </c>
      <c r="S67" s="10">
        <f t="shared" si="25"/>
        <v>0</v>
      </c>
      <c r="T67" s="10">
        <f t="shared" si="25"/>
        <v>0</v>
      </c>
      <c r="U67" s="10">
        <f>U68+U70+U74</f>
        <v>4.9710000000000001</v>
      </c>
      <c r="V67" s="10">
        <f t="shared" ref="V67:AB67" si="26">V68+V70+V74</f>
        <v>0</v>
      </c>
      <c r="W67" s="10">
        <f t="shared" si="26"/>
        <v>0</v>
      </c>
      <c r="X67" s="10">
        <f t="shared" si="26"/>
        <v>0</v>
      </c>
      <c r="Y67" s="10">
        <f t="shared" si="26"/>
        <v>0</v>
      </c>
      <c r="Z67" s="10">
        <f t="shared" si="26"/>
        <v>304</v>
      </c>
      <c r="AA67" s="10">
        <f t="shared" si="26"/>
        <v>5</v>
      </c>
      <c r="AB67" s="10">
        <f t="shared" si="26"/>
        <v>0</v>
      </c>
      <c r="AC67" s="10">
        <f t="shared" ref="AC67" si="27">AC68+AC70+AC74</f>
        <v>5.9139999999999997</v>
      </c>
      <c r="AD67" s="10">
        <f t="shared" ref="AD67" si="28">AD68+AD70+AD74</f>
        <v>0</v>
      </c>
      <c r="AE67" s="10">
        <f t="shared" ref="AE67" si="29">AE68+AE70+AE74</f>
        <v>0</v>
      </c>
      <c r="AF67" s="10">
        <f t="shared" ref="AF67" si="30">AF68+AF70+AF74</f>
        <v>0</v>
      </c>
      <c r="AG67" s="10">
        <f t="shared" ref="AG67" si="31">AG68+AG70+AG74</f>
        <v>0</v>
      </c>
      <c r="AH67" s="10">
        <f t="shared" ref="AH67:AI67" si="32">AH68+AH70+AH74</f>
        <v>300</v>
      </c>
      <c r="AI67" s="10">
        <f t="shared" si="32"/>
        <v>4</v>
      </c>
      <c r="AJ67" s="10">
        <f t="shared" si="25"/>
        <v>0</v>
      </c>
      <c r="AK67" s="10">
        <f>AK68+AK74+AK70</f>
        <v>15.714</v>
      </c>
      <c r="AL67" s="10">
        <f t="shared" ref="AL67:AQ67" si="33">AL68+AL74+AL70</f>
        <v>0</v>
      </c>
      <c r="AM67" s="10">
        <f t="shared" si="33"/>
        <v>0</v>
      </c>
      <c r="AN67" s="10">
        <f t="shared" si="33"/>
        <v>0</v>
      </c>
      <c r="AO67" s="10">
        <f t="shared" si="33"/>
        <v>0</v>
      </c>
      <c r="AP67" s="10">
        <f t="shared" si="33"/>
        <v>852</v>
      </c>
      <c r="AQ67" s="10">
        <f t="shared" si="33"/>
        <v>9</v>
      </c>
    </row>
    <row r="68" spans="1:43" ht="47.25" x14ac:dyDescent="0.25">
      <c r="A68" s="12" t="s">
        <v>112</v>
      </c>
      <c r="B68" s="5" t="s">
        <v>113</v>
      </c>
      <c r="C68" s="5" t="s">
        <v>49</v>
      </c>
      <c r="D68" s="10">
        <v>0</v>
      </c>
      <c r="E68" s="10">
        <f t="shared" ref="E68:AQ68" si="34">E69</f>
        <v>0.5</v>
      </c>
      <c r="F68" s="10">
        <f t="shared" si="34"/>
        <v>0</v>
      </c>
      <c r="G68" s="10">
        <f t="shared" si="34"/>
        <v>0</v>
      </c>
      <c r="H68" s="10">
        <f t="shared" si="34"/>
        <v>0</v>
      </c>
      <c r="I68" s="10">
        <f t="shared" si="34"/>
        <v>0</v>
      </c>
      <c r="J68" s="10">
        <f t="shared" si="34"/>
        <v>0</v>
      </c>
      <c r="K68" s="10">
        <f t="shared" si="34"/>
        <v>0</v>
      </c>
      <c r="L68" s="10">
        <f t="shared" si="34"/>
        <v>0</v>
      </c>
      <c r="M68" s="10">
        <f t="shared" si="34"/>
        <v>4.0289999999999999</v>
      </c>
      <c r="N68" s="10">
        <f t="shared" si="34"/>
        <v>0</v>
      </c>
      <c r="O68" s="10">
        <f t="shared" si="34"/>
        <v>0</v>
      </c>
      <c r="P68" s="10">
        <f t="shared" si="34"/>
        <v>0</v>
      </c>
      <c r="Q68" s="10">
        <f t="shared" si="34"/>
        <v>0</v>
      </c>
      <c r="R68" s="10">
        <f t="shared" si="34"/>
        <v>248</v>
      </c>
      <c r="S68" s="10">
        <f t="shared" si="34"/>
        <v>0</v>
      </c>
      <c r="T68" s="10">
        <f t="shared" si="34"/>
        <v>0</v>
      </c>
      <c r="U68" s="10">
        <f t="shared" si="34"/>
        <v>4.0389999999999997</v>
      </c>
      <c r="V68" s="10">
        <f t="shared" si="34"/>
        <v>0</v>
      </c>
      <c r="W68" s="10">
        <f t="shared" si="34"/>
        <v>0</v>
      </c>
      <c r="X68" s="10">
        <f t="shared" si="34"/>
        <v>0</v>
      </c>
      <c r="Y68" s="10">
        <f t="shared" si="34"/>
        <v>0</v>
      </c>
      <c r="Z68" s="10">
        <f t="shared" si="34"/>
        <v>300</v>
      </c>
      <c r="AA68" s="10">
        <f t="shared" si="34"/>
        <v>0</v>
      </c>
      <c r="AB68" s="10">
        <f t="shared" si="34"/>
        <v>0</v>
      </c>
      <c r="AC68" s="10">
        <f t="shared" si="34"/>
        <v>5.4340000000000002</v>
      </c>
      <c r="AD68" s="10">
        <f t="shared" si="34"/>
        <v>0</v>
      </c>
      <c r="AE68" s="10">
        <f t="shared" si="34"/>
        <v>0</v>
      </c>
      <c r="AF68" s="10">
        <f t="shared" si="34"/>
        <v>0</v>
      </c>
      <c r="AG68" s="10">
        <f t="shared" si="34"/>
        <v>0</v>
      </c>
      <c r="AH68" s="10">
        <f t="shared" si="34"/>
        <v>300</v>
      </c>
      <c r="AI68" s="10">
        <f t="shared" si="34"/>
        <v>0</v>
      </c>
      <c r="AJ68" s="10">
        <f t="shared" si="34"/>
        <v>0</v>
      </c>
      <c r="AK68" s="10">
        <f t="shared" si="34"/>
        <v>14.001999999999999</v>
      </c>
      <c r="AL68" s="10">
        <f t="shared" si="34"/>
        <v>0</v>
      </c>
      <c r="AM68" s="10">
        <f t="shared" si="34"/>
        <v>0</v>
      </c>
      <c r="AN68" s="10">
        <f t="shared" si="34"/>
        <v>0</v>
      </c>
      <c r="AO68" s="10">
        <f t="shared" si="34"/>
        <v>0</v>
      </c>
      <c r="AP68" s="10">
        <f t="shared" si="34"/>
        <v>848</v>
      </c>
      <c r="AQ68" s="10">
        <f t="shared" si="34"/>
        <v>0</v>
      </c>
    </row>
    <row r="69" spans="1:43" ht="15.75" x14ac:dyDescent="0.25">
      <c r="A69" s="12" t="s">
        <v>112</v>
      </c>
      <c r="B69" s="18" t="s">
        <v>154</v>
      </c>
      <c r="C69" s="23" t="s">
        <v>114</v>
      </c>
      <c r="D69" s="10">
        <v>0</v>
      </c>
      <c r="E69" s="10">
        <v>0.5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4.0289999999999999</v>
      </c>
      <c r="N69" s="10">
        <v>0</v>
      </c>
      <c r="O69" s="10">
        <v>0</v>
      </c>
      <c r="P69" s="10">
        <v>0</v>
      </c>
      <c r="Q69" s="10">
        <v>0</v>
      </c>
      <c r="R69" s="10">
        <v>248</v>
      </c>
      <c r="S69" s="10">
        <v>0</v>
      </c>
      <c r="T69" s="10">
        <v>0</v>
      </c>
      <c r="U69" s="10">
        <v>4.0389999999999997</v>
      </c>
      <c r="V69" s="10">
        <v>0</v>
      </c>
      <c r="W69" s="10">
        <v>0</v>
      </c>
      <c r="X69" s="10">
        <v>0</v>
      </c>
      <c r="Y69" s="10">
        <v>0</v>
      </c>
      <c r="Z69" s="10">
        <v>300</v>
      </c>
      <c r="AA69" s="10">
        <v>0</v>
      </c>
      <c r="AB69" s="10">
        <v>0</v>
      </c>
      <c r="AC69" s="10">
        <v>5.4340000000000002</v>
      </c>
      <c r="AD69" s="10">
        <v>0</v>
      </c>
      <c r="AE69" s="10">
        <v>0</v>
      </c>
      <c r="AF69" s="10">
        <v>0</v>
      </c>
      <c r="AG69" s="10">
        <v>0</v>
      </c>
      <c r="AH69" s="10">
        <v>300</v>
      </c>
      <c r="AI69" s="10">
        <v>0</v>
      </c>
      <c r="AJ69" s="10">
        <v>0</v>
      </c>
      <c r="AK69" s="36">
        <f>E69+M69+U69+AC69</f>
        <v>14.001999999999999</v>
      </c>
      <c r="AL69" s="13">
        <f t="shared" ref="AL69:AP69" si="35">F69+N69+V69+AD69</f>
        <v>0</v>
      </c>
      <c r="AM69" s="13">
        <f t="shared" si="35"/>
        <v>0</v>
      </c>
      <c r="AN69" s="13">
        <f t="shared" si="35"/>
        <v>0</v>
      </c>
      <c r="AO69" s="13">
        <f t="shared" si="35"/>
        <v>0</v>
      </c>
      <c r="AP69" s="13">
        <f t="shared" si="35"/>
        <v>848</v>
      </c>
      <c r="AQ69" s="12">
        <v>0</v>
      </c>
    </row>
    <row r="70" spans="1:43" ht="47.25" x14ac:dyDescent="0.25">
      <c r="A70" s="15" t="s">
        <v>115</v>
      </c>
      <c r="B70" s="5" t="s">
        <v>116</v>
      </c>
      <c r="C70" s="5" t="s">
        <v>49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f>U71</f>
        <v>0.22600000000000001</v>
      </c>
      <c r="V70" s="10">
        <f t="shared" ref="V70:AA70" si="36">V71</f>
        <v>0</v>
      </c>
      <c r="W70" s="10">
        <f t="shared" si="36"/>
        <v>0</v>
      </c>
      <c r="X70" s="10">
        <f t="shared" si="36"/>
        <v>0</v>
      </c>
      <c r="Y70" s="10">
        <f t="shared" si="36"/>
        <v>0</v>
      </c>
      <c r="Z70" s="10">
        <f t="shared" si="36"/>
        <v>4</v>
      </c>
      <c r="AA70" s="10">
        <f t="shared" si="36"/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3">
        <f>AK71</f>
        <v>0.22600000000000001</v>
      </c>
      <c r="AL70" s="13">
        <f t="shared" ref="AL70:AQ70" si="37">AL71</f>
        <v>0</v>
      </c>
      <c r="AM70" s="13">
        <f t="shared" si="37"/>
        <v>0</v>
      </c>
      <c r="AN70" s="13">
        <f t="shared" si="37"/>
        <v>0</v>
      </c>
      <c r="AO70" s="13">
        <f t="shared" si="37"/>
        <v>0</v>
      </c>
      <c r="AP70" s="13">
        <f t="shared" si="37"/>
        <v>4</v>
      </c>
      <c r="AQ70" s="13">
        <f t="shared" si="37"/>
        <v>0</v>
      </c>
    </row>
    <row r="71" spans="1:43" ht="15.75" x14ac:dyDescent="0.25">
      <c r="A71" s="15"/>
      <c r="B71" s="18" t="s">
        <v>154</v>
      </c>
      <c r="C71" s="25"/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0.22600000000000001</v>
      </c>
      <c r="V71" s="10">
        <v>0</v>
      </c>
      <c r="W71" s="10">
        <v>0</v>
      </c>
      <c r="X71" s="10">
        <v>0</v>
      </c>
      <c r="Y71" s="10">
        <v>0</v>
      </c>
      <c r="Z71" s="10">
        <v>4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36">
        <f>E71+M71+U71+AC71</f>
        <v>0.22600000000000001</v>
      </c>
      <c r="AL71" s="13">
        <f t="shared" ref="AL71" si="38">F71+N71+V71+AD71</f>
        <v>0</v>
      </c>
      <c r="AM71" s="13">
        <f t="shared" ref="AM71" si="39">G71+O71+W71+AE71</f>
        <v>0</v>
      </c>
      <c r="AN71" s="13">
        <f t="shared" ref="AN71" si="40">H71+P71+X71+AF71</f>
        <v>0</v>
      </c>
      <c r="AO71" s="13">
        <f t="shared" ref="AO71" si="41">I71+Q71+Y71+AG71</f>
        <v>0</v>
      </c>
      <c r="AP71" s="13">
        <f t="shared" ref="AP71" si="42">J71+R71+Z71+AH71</f>
        <v>4</v>
      </c>
      <c r="AQ71" s="26">
        <v>0</v>
      </c>
    </row>
    <row r="72" spans="1:43" ht="47.25" x14ac:dyDescent="0.25">
      <c r="A72" s="12" t="s">
        <v>117</v>
      </c>
      <c r="B72" s="5" t="s">
        <v>118</v>
      </c>
      <c r="C72" s="5" t="s">
        <v>49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0</v>
      </c>
      <c r="AG72" s="10">
        <v>0</v>
      </c>
      <c r="AH72" s="10">
        <v>0</v>
      </c>
      <c r="AI72" s="10">
        <v>0</v>
      </c>
      <c r="AJ72" s="10">
        <v>0</v>
      </c>
      <c r="AK72" s="13">
        <v>0</v>
      </c>
      <c r="AL72" s="12">
        <v>0</v>
      </c>
      <c r="AM72" s="14">
        <v>0</v>
      </c>
      <c r="AN72" s="12">
        <v>0</v>
      </c>
      <c r="AO72" s="14">
        <v>0</v>
      </c>
      <c r="AP72" s="10">
        <v>0</v>
      </c>
      <c r="AQ72" s="12">
        <v>0</v>
      </c>
    </row>
    <row r="73" spans="1:43" ht="47.25" x14ac:dyDescent="0.25">
      <c r="A73" s="12" t="s">
        <v>119</v>
      </c>
      <c r="B73" s="5" t="s">
        <v>120</v>
      </c>
      <c r="C73" s="5" t="s">
        <v>49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0">
        <v>0</v>
      </c>
      <c r="AK73" s="13">
        <v>0</v>
      </c>
      <c r="AL73" s="12">
        <v>0</v>
      </c>
      <c r="AM73" s="14">
        <v>0</v>
      </c>
      <c r="AN73" s="12">
        <v>0</v>
      </c>
      <c r="AO73" s="14">
        <v>0</v>
      </c>
      <c r="AP73" s="10">
        <v>0</v>
      </c>
      <c r="AQ73" s="12">
        <v>0</v>
      </c>
    </row>
    <row r="74" spans="1:43" ht="78.75" x14ac:dyDescent="0.25">
      <c r="A74" s="12" t="s">
        <v>121</v>
      </c>
      <c r="B74" s="5" t="s">
        <v>122</v>
      </c>
      <c r="C74" s="5" t="s">
        <v>49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0">
        <f>M75+M76</f>
        <v>0.3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f>U75+U76</f>
        <v>0.70599999999999996</v>
      </c>
      <c r="V74" s="10">
        <f t="shared" ref="V74:AA74" si="43">V75+V76</f>
        <v>0</v>
      </c>
      <c r="W74" s="10">
        <f t="shared" si="43"/>
        <v>0</v>
      </c>
      <c r="X74" s="10">
        <f t="shared" si="43"/>
        <v>0</v>
      </c>
      <c r="Y74" s="10">
        <f t="shared" si="43"/>
        <v>0</v>
      </c>
      <c r="Z74" s="10">
        <f t="shared" si="43"/>
        <v>0</v>
      </c>
      <c r="AA74" s="10">
        <f t="shared" si="43"/>
        <v>5</v>
      </c>
      <c r="AB74" s="10">
        <v>0</v>
      </c>
      <c r="AC74" s="10">
        <f>AC75+AC76</f>
        <v>0.48</v>
      </c>
      <c r="AD74" s="10">
        <f t="shared" ref="AD74" si="44">AD75+AD76</f>
        <v>0</v>
      </c>
      <c r="AE74" s="10">
        <f t="shared" ref="AE74" si="45">AE75+AE76</f>
        <v>0</v>
      </c>
      <c r="AF74" s="10">
        <f t="shared" ref="AF74" si="46">AF75+AF76</f>
        <v>0</v>
      </c>
      <c r="AG74" s="10">
        <f t="shared" ref="AG74" si="47">AG75+AG76</f>
        <v>0</v>
      </c>
      <c r="AH74" s="10">
        <f t="shared" ref="AH74" si="48">AH75+AH76</f>
        <v>0</v>
      </c>
      <c r="AI74" s="10">
        <f t="shared" ref="AI74" si="49">AI75+AI76</f>
        <v>4</v>
      </c>
      <c r="AJ74" s="10">
        <v>0</v>
      </c>
      <c r="AK74" s="13">
        <f>AK75+AK76</f>
        <v>1.486</v>
      </c>
      <c r="AL74" s="13">
        <f t="shared" ref="AL74:AQ74" si="50">AL75+AL76</f>
        <v>0</v>
      </c>
      <c r="AM74" s="13">
        <f t="shared" si="50"/>
        <v>0</v>
      </c>
      <c r="AN74" s="13">
        <f t="shared" si="50"/>
        <v>0</v>
      </c>
      <c r="AO74" s="13">
        <f t="shared" si="50"/>
        <v>0</v>
      </c>
      <c r="AP74" s="13">
        <f t="shared" si="50"/>
        <v>0</v>
      </c>
      <c r="AQ74" s="13">
        <f t="shared" si="50"/>
        <v>9</v>
      </c>
    </row>
    <row r="75" spans="1:43" ht="15.75" x14ac:dyDescent="0.25">
      <c r="A75" s="12"/>
      <c r="B75" s="24" t="s">
        <v>176</v>
      </c>
      <c r="C75" s="23" t="s">
        <v>114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0.3</v>
      </c>
      <c r="N75" s="10">
        <v>0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0.5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3</v>
      </c>
      <c r="AB75" s="10">
        <v>0</v>
      </c>
      <c r="AC75" s="10">
        <v>0.48</v>
      </c>
      <c r="AD75" s="10">
        <v>0</v>
      </c>
      <c r="AE75" s="10">
        <v>0</v>
      </c>
      <c r="AF75" s="10">
        <v>0</v>
      </c>
      <c r="AG75" s="10">
        <v>0</v>
      </c>
      <c r="AH75" s="10">
        <v>0</v>
      </c>
      <c r="AI75" s="10">
        <v>4</v>
      </c>
      <c r="AJ75" s="10">
        <v>0</v>
      </c>
      <c r="AK75" s="13">
        <f>E75+M75+U75+AC75</f>
        <v>1.28</v>
      </c>
      <c r="AL75" s="13">
        <f t="shared" ref="AL75:AQ75" si="51">F75+N75+V75+AD75</f>
        <v>0</v>
      </c>
      <c r="AM75" s="13">
        <f t="shared" si="51"/>
        <v>0</v>
      </c>
      <c r="AN75" s="13">
        <f t="shared" si="51"/>
        <v>0</v>
      </c>
      <c r="AO75" s="13">
        <f t="shared" si="51"/>
        <v>0</v>
      </c>
      <c r="AP75" s="13">
        <f t="shared" si="51"/>
        <v>0</v>
      </c>
      <c r="AQ75" s="13">
        <f t="shared" si="51"/>
        <v>7</v>
      </c>
    </row>
    <row r="76" spans="1:43" ht="15.75" x14ac:dyDescent="0.25">
      <c r="A76" s="26"/>
      <c r="B76" s="24" t="s">
        <v>193</v>
      </c>
      <c r="C76" s="23" t="s">
        <v>114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0.20599999999999999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2</v>
      </c>
      <c r="AB76" s="10">
        <v>0</v>
      </c>
      <c r="AC76" s="10">
        <v>0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  <c r="AI76" s="10">
        <v>0</v>
      </c>
      <c r="AJ76" s="10">
        <v>0</v>
      </c>
      <c r="AK76" s="13">
        <f>E76+M76+U76+AC76</f>
        <v>0.20599999999999999</v>
      </c>
      <c r="AL76" s="13">
        <f t="shared" ref="AL76" si="52">F76+N76+V76+AD76</f>
        <v>0</v>
      </c>
      <c r="AM76" s="13">
        <f t="shared" ref="AM76" si="53">G76+O76+W76+AE76</f>
        <v>0</v>
      </c>
      <c r="AN76" s="13">
        <f t="shared" ref="AN76" si="54">H76+P76+X76+AF76</f>
        <v>0</v>
      </c>
      <c r="AO76" s="13">
        <f t="shared" ref="AO76" si="55">I76+Q76+Y76+AG76</f>
        <v>0</v>
      </c>
      <c r="AP76" s="13">
        <f t="shared" ref="AP76" si="56">J76+R76+Z76+AH76</f>
        <v>0</v>
      </c>
      <c r="AQ76" s="13">
        <f t="shared" ref="AQ76" si="57">K76+S76+AA76+AI76</f>
        <v>2</v>
      </c>
    </row>
    <row r="77" spans="1:43" ht="63" x14ac:dyDescent="0.25">
      <c r="A77" s="12" t="s">
        <v>123</v>
      </c>
      <c r="B77" s="5" t="s">
        <v>124</v>
      </c>
      <c r="C77" s="5" t="s">
        <v>49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20">
        <v>0</v>
      </c>
      <c r="J77" s="10">
        <v>0</v>
      </c>
      <c r="K77" s="20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20">
        <v>0</v>
      </c>
      <c r="R77" s="10">
        <v>0</v>
      </c>
      <c r="S77" s="2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2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0</v>
      </c>
      <c r="AG77" s="20">
        <v>0</v>
      </c>
      <c r="AH77" s="10">
        <v>0</v>
      </c>
      <c r="AI77" s="10">
        <v>0</v>
      </c>
      <c r="AJ77" s="20">
        <v>0</v>
      </c>
      <c r="AK77" s="13">
        <v>0</v>
      </c>
      <c r="AL77" s="12">
        <v>0</v>
      </c>
      <c r="AM77" s="14">
        <v>0</v>
      </c>
      <c r="AN77" s="12">
        <v>0</v>
      </c>
      <c r="AO77" s="14">
        <v>0</v>
      </c>
      <c r="AP77" s="10">
        <v>0</v>
      </c>
      <c r="AQ77" s="12">
        <v>0</v>
      </c>
    </row>
    <row r="78" spans="1:43" ht="63" x14ac:dyDescent="0.25">
      <c r="A78" s="12" t="s">
        <v>125</v>
      </c>
      <c r="B78" s="5" t="s">
        <v>126</v>
      </c>
      <c r="C78" s="5" t="s">
        <v>49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3">
        <v>0</v>
      </c>
      <c r="AL78" s="12">
        <v>0</v>
      </c>
      <c r="AM78" s="14">
        <v>0</v>
      </c>
      <c r="AN78" s="12">
        <v>0</v>
      </c>
      <c r="AO78" s="14">
        <v>0</v>
      </c>
      <c r="AP78" s="10">
        <v>0</v>
      </c>
      <c r="AQ78" s="12">
        <v>0</v>
      </c>
    </row>
    <row r="79" spans="1:43" ht="78.75" x14ac:dyDescent="0.25">
      <c r="A79" s="12" t="s">
        <v>127</v>
      </c>
      <c r="B79" s="5" t="s">
        <v>128</v>
      </c>
      <c r="C79" s="5" t="s">
        <v>49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20">
        <v>0</v>
      </c>
      <c r="J79" s="10">
        <v>0</v>
      </c>
      <c r="K79" s="2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20">
        <v>0</v>
      </c>
      <c r="R79" s="10">
        <v>0</v>
      </c>
      <c r="S79" s="2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2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20">
        <v>0</v>
      </c>
      <c r="AH79" s="10">
        <v>0</v>
      </c>
      <c r="AI79" s="10">
        <v>0</v>
      </c>
      <c r="AJ79" s="20">
        <v>0</v>
      </c>
      <c r="AK79" s="13">
        <v>0</v>
      </c>
      <c r="AL79" s="12">
        <v>0</v>
      </c>
      <c r="AM79" s="14">
        <v>0</v>
      </c>
      <c r="AN79" s="12">
        <v>0</v>
      </c>
      <c r="AO79" s="14">
        <v>0</v>
      </c>
      <c r="AP79" s="10">
        <v>0</v>
      </c>
      <c r="AQ79" s="12">
        <v>0</v>
      </c>
    </row>
    <row r="80" spans="1:43" ht="63" x14ac:dyDescent="0.25">
      <c r="A80" s="12" t="s">
        <v>129</v>
      </c>
      <c r="B80" s="5" t="s">
        <v>130</v>
      </c>
      <c r="C80" s="5" t="s">
        <v>49</v>
      </c>
      <c r="D80" s="10">
        <v>0</v>
      </c>
      <c r="E80" s="10">
        <f t="shared" ref="E80:AQ81" si="58">E81</f>
        <v>0</v>
      </c>
      <c r="F80" s="10">
        <f t="shared" si="58"/>
        <v>0</v>
      </c>
      <c r="G80" s="10">
        <f t="shared" si="58"/>
        <v>0</v>
      </c>
      <c r="H80" s="10">
        <f t="shared" si="58"/>
        <v>0</v>
      </c>
      <c r="I80" s="10">
        <f t="shared" si="58"/>
        <v>0</v>
      </c>
      <c r="J80" s="10">
        <f t="shared" si="58"/>
        <v>0</v>
      </c>
      <c r="K80" s="10">
        <f t="shared" si="58"/>
        <v>0</v>
      </c>
      <c r="L80" s="10">
        <f t="shared" si="58"/>
        <v>0</v>
      </c>
      <c r="M80" s="10">
        <f t="shared" si="58"/>
        <v>0</v>
      </c>
      <c r="N80" s="10">
        <f t="shared" si="58"/>
        <v>0</v>
      </c>
      <c r="O80" s="10">
        <f t="shared" si="58"/>
        <v>0</v>
      </c>
      <c r="P80" s="10">
        <f t="shared" si="58"/>
        <v>0</v>
      </c>
      <c r="Q80" s="10">
        <f t="shared" si="58"/>
        <v>0</v>
      </c>
      <c r="R80" s="10">
        <f t="shared" si="58"/>
        <v>0</v>
      </c>
      <c r="S80" s="10">
        <f t="shared" si="58"/>
        <v>0</v>
      </c>
      <c r="T80" s="10">
        <f t="shared" si="58"/>
        <v>0</v>
      </c>
      <c r="U80" s="10">
        <f t="shared" si="58"/>
        <v>0</v>
      </c>
      <c r="V80" s="10">
        <f t="shared" si="58"/>
        <v>0</v>
      </c>
      <c r="W80" s="10">
        <f t="shared" si="58"/>
        <v>0</v>
      </c>
      <c r="X80" s="10">
        <f t="shared" si="58"/>
        <v>0</v>
      </c>
      <c r="Y80" s="10">
        <f t="shared" si="58"/>
        <v>0</v>
      </c>
      <c r="Z80" s="10">
        <f t="shared" si="58"/>
        <v>0</v>
      </c>
      <c r="AA80" s="10">
        <f t="shared" si="58"/>
        <v>0</v>
      </c>
      <c r="AB80" s="10">
        <f t="shared" si="58"/>
        <v>0</v>
      </c>
      <c r="AC80" s="10">
        <f t="shared" si="58"/>
        <v>0</v>
      </c>
      <c r="AD80" s="10">
        <f t="shared" si="58"/>
        <v>0</v>
      </c>
      <c r="AE80" s="10">
        <f t="shared" si="58"/>
        <v>0</v>
      </c>
      <c r="AF80" s="10">
        <f t="shared" si="58"/>
        <v>0</v>
      </c>
      <c r="AG80" s="10">
        <f t="shared" si="58"/>
        <v>0</v>
      </c>
      <c r="AH80" s="10">
        <f t="shared" si="58"/>
        <v>0</v>
      </c>
      <c r="AI80" s="10">
        <f t="shared" si="58"/>
        <v>0</v>
      </c>
      <c r="AJ80" s="10">
        <f t="shared" si="58"/>
        <v>0</v>
      </c>
      <c r="AK80" s="10">
        <f t="shared" si="58"/>
        <v>0</v>
      </c>
      <c r="AL80" s="10">
        <f t="shared" si="58"/>
        <v>0</v>
      </c>
      <c r="AM80" s="10">
        <f t="shared" si="58"/>
        <v>0</v>
      </c>
      <c r="AN80" s="10">
        <f t="shared" si="58"/>
        <v>0</v>
      </c>
      <c r="AO80" s="10">
        <f t="shared" si="58"/>
        <v>0</v>
      </c>
      <c r="AP80" s="10">
        <f t="shared" si="58"/>
        <v>0</v>
      </c>
      <c r="AQ80" s="10">
        <f t="shared" si="58"/>
        <v>0</v>
      </c>
    </row>
    <row r="81" spans="1:43" ht="47.25" x14ac:dyDescent="0.25">
      <c r="A81" s="12" t="s">
        <v>131</v>
      </c>
      <c r="B81" s="5" t="s">
        <v>132</v>
      </c>
      <c r="C81" s="5" t="s">
        <v>49</v>
      </c>
      <c r="D81" s="10">
        <v>0</v>
      </c>
      <c r="E81" s="10">
        <f t="shared" si="58"/>
        <v>0</v>
      </c>
      <c r="F81" s="10">
        <f t="shared" si="58"/>
        <v>0</v>
      </c>
      <c r="G81" s="10">
        <f t="shared" si="58"/>
        <v>0</v>
      </c>
      <c r="H81" s="10">
        <f t="shared" si="58"/>
        <v>0</v>
      </c>
      <c r="I81" s="10">
        <f t="shared" si="58"/>
        <v>0</v>
      </c>
      <c r="J81" s="10">
        <f t="shared" si="58"/>
        <v>0</v>
      </c>
      <c r="K81" s="10">
        <f t="shared" si="58"/>
        <v>0</v>
      </c>
      <c r="L81" s="10">
        <f t="shared" si="58"/>
        <v>0</v>
      </c>
      <c r="M81" s="10">
        <f t="shared" si="58"/>
        <v>0</v>
      </c>
      <c r="N81" s="10">
        <f t="shared" si="58"/>
        <v>0</v>
      </c>
      <c r="O81" s="10">
        <f t="shared" si="58"/>
        <v>0</v>
      </c>
      <c r="P81" s="10">
        <f t="shared" si="58"/>
        <v>0</v>
      </c>
      <c r="Q81" s="10">
        <f t="shared" si="58"/>
        <v>0</v>
      </c>
      <c r="R81" s="10">
        <f t="shared" si="58"/>
        <v>0</v>
      </c>
      <c r="S81" s="10">
        <f t="shared" si="58"/>
        <v>0</v>
      </c>
      <c r="T81" s="10">
        <f t="shared" si="58"/>
        <v>0</v>
      </c>
      <c r="U81" s="10">
        <f t="shared" si="58"/>
        <v>0</v>
      </c>
      <c r="V81" s="10">
        <f t="shared" si="58"/>
        <v>0</v>
      </c>
      <c r="W81" s="10">
        <f t="shared" si="58"/>
        <v>0</v>
      </c>
      <c r="X81" s="10">
        <f t="shared" si="58"/>
        <v>0</v>
      </c>
      <c r="Y81" s="10">
        <f t="shared" si="58"/>
        <v>0</v>
      </c>
      <c r="Z81" s="10">
        <f t="shared" si="58"/>
        <v>0</v>
      </c>
      <c r="AA81" s="10">
        <f t="shared" si="58"/>
        <v>0</v>
      </c>
      <c r="AB81" s="10">
        <f t="shared" si="58"/>
        <v>0</v>
      </c>
      <c r="AC81" s="10">
        <v>0</v>
      </c>
      <c r="AD81" s="10">
        <f t="shared" si="58"/>
        <v>0</v>
      </c>
      <c r="AE81" s="10">
        <f t="shared" si="58"/>
        <v>0</v>
      </c>
      <c r="AF81" s="10">
        <f t="shared" si="58"/>
        <v>0</v>
      </c>
      <c r="AG81" s="10">
        <f t="shared" si="58"/>
        <v>0</v>
      </c>
      <c r="AH81" s="10">
        <f t="shared" si="58"/>
        <v>0</v>
      </c>
      <c r="AI81" s="10">
        <f t="shared" si="58"/>
        <v>0</v>
      </c>
      <c r="AJ81" s="10">
        <f t="shared" si="58"/>
        <v>0</v>
      </c>
      <c r="AK81" s="10">
        <f t="shared" si="58"/>
        <v>0</v>
      </c>
      <c r="AL81" s="10">
        <f t="shared" si="58"/>
        <v>0</v>
      </c>
      <c r="AM81" s="10">
        <f t="shared" si="58"/>
        <v>0</v>
      </c>
      <c r="AN81" s="10">
        <f t="shared" si="58"/>
        <v>0</v>
      </c>
      <c r="AO81" s="10">
        <f t="shared" si="58"/>
        <v>0</v>
      </c>
      <c r="AP81" s="10">
        <f t="shared" si="58"/>
        <v>0</v>
      </c>
      <c r="AQ81" s="10">
        <f t="shared" si="58"/>
        <v>0</v>
      </c>
    </row>
    <row r="82" spans="1:43" ht="30" x14ac:dyDescent="0.25">
      <c r="A82" s="12"/>
      <c r="B82" s="21" t="s">
        <v>133</v>
      </c>
      <c r="C82" s="12" t="s">
        <v>134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3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3">
        <f>E82+M82+U82+AC82</f>
        <v>0</v>
      </c>
      <c r="AL82" s="10">
        <v>0</v>
      </c>
      <c r="AM82" s="10">
        <v>0</v>
      </c>
      <c r="AN82" s="10">
        <v>0</v>
      </c>
      <c r="AO82" s="22">
        <v>0</v>
      </c>
      <c r="AP82" s="10">
        <v>0</v>
      </c>
      <c r="AQ82" s="13">
        <f>K82+S82+AA82+AI82</f>
        <v>0</v>
      </c>
    </row>
    <row r="83" spans="1:43" ht="63" x14ac:dyDescent="0.25">
      <c r="A83" s="12" t="s">
        <v>135</v>
      </c>
      <c r="B83" s="5" t="s">
        <v>136</v>
      </c>
      <c r="C83" s="5" t="s">
        <v>49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20">
        <v>0</v>
      </c>
      <c r="J83" s="10">
        <v>0</v>
      </c>
      <c r="K83" s="20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20">
        <v>0</v>
      </c>
      <c r="R83" s="10">
        <v>0</v>
      </c>
      <c r="S83" s="2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2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20">
        <v>0</v>
      </c>
      <c r="AH83" s="10">
        <v>0</v>
      </c>
      <c r="AI83" s="10">
        <v>0</v>
      </c>
      <c r="AJ83" s="20">
        <v>0</v>
      </c>
      <c r="AK83" s="13">
        <v>0</v>
      </c>
      <c r="AL83" s="12">
        <v>0</v>
      </c>
      <c r="AM83" s="14">
        <v>0</v>
      </c>
      <c r="AN83" s="12">
        <v>0</v>
      </c>
      <c r="AO83" s="14">
        <v>0</v>
      </c>
      <c r="AP83" s="10">
        <v>0</v>
      </c>
      <c r="AQ83" s="12">
        <v>0</v>
      </c>
    </row>
    <row r="84" spans="1:43" ht="94.5" x14ac:dyDescent="0.25">
      <c r="A84" s="12" t="s">
        <v>137</v>
      </c>
      <c r="B84" s="5" t="s">
        <v>138</v>
      </c>
      <c r="C84" s="5" t="s">
        <v>49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0">
        <v>0</v>
      </c>
      <c r="AG84" s="10">
        <v>0</v>
      </c>
      <c r="AH84" s="10">
        <v>0</v>
      </c>
      <c r="AI84" s="10">
        <v>0</v>
      </c>
      <c r="AJ84" s="10">
        <v>0</v>
      </c>
      <c r="AK84" s="13">
        <v>0</v>
      </c>
      <c r="AL84" s="12">
        <v>0</v>
      </c>
      <c r="AM84" s="14">
        <v>0</v>
      </c>
      <c r="AN84" s="12">
        <v>0</v>
      </c>
      <c r="AO84" s="14">
        <v>0</v>
      </c>
      <c r="AP84" s="10">
        <v>0</v>
      </c>
      <c r="AQ84" s="12">
        <v>0</v>
      </c>
    </row>
    <row r="85" spans="1:43" ht="78.75" x14ac:dyDescent="0.25">
      <c r="A85" s="12" t="s">
        <v>139</v>
      </c>
      <c r="B85" s="5" t="s">
        <v>140</v>
      </c>
      <c r="C85" s="5" t="s">
        <v>49</v>
      </c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 s="20">
        <v>0</v>
      </c>
      <c r="J85" s="10">
        <v>0</v>
      </c>
      <c r="K85" s="20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20">
        <v>0</v>
      </c>
      <c r="R85" s="10">
        <v>0</v>
      </c>
      <c r="S85" s="2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20">
        <v>0</v>
      </c>
      <c r="Z85" s="10">
        <v>0</v>
      </c>
      <c r="AA85" s="2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  <c r="AG85" s="20">
        <v>0</v>
      </c>
      <c r="AH85" s="10">
        <v>0</v>
      </c>
      <c r="AI85" s="20">
        <v>0</v>
      </c>
      <c r="AJ85" s="20">
        <v>0</v>
      </c>
      <c r="AK85" s="13">
        <v>0</v>
      </c>
      <c r="AL85" s="12">
        <v>0</v>
      </c>
      <c r="AM85" s="14">
        <v>0</v>
      </c>
      <c r="AN85" s="12">
        <v>0</v>
      </c>
      <c r="AO85" s="14">
        <v>0</v>
      </c>
      <c r="AP85" s="10">
        <v>0</v>
      </c>
      <c r="AQ85" s="12">
        <v>0</v>
      </c>
    </row>
    <row r="86" spans="1:43" ht="94.5" x14ac:dyDescent="0.25">
      <c r="A86" s="12" t="s">
        <v>141</v>
      </c>
      <c r="B86" s="5" t="s">
        <v>142</v>
      </c>
      <c r="C86" s="5" t="s">
        <v>49</v>
      </c>
      <c r="D86" s="10">
        <v>0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10">
        <v>0</v>
      </c>
      <c r="AF86" s="10">
        <v>0</v>
      </c>
      <c r="AG86" s="10">
        <v>0</v>
      </c>
      <c r="AH86" s="10">
        <v>0</v>
      </c>
      <c r="AI86" s="10">
        <v>0</v>
      </c>
      <c r="AJ86" s="10">
        <v>0</v>
      </c>
      <c r="AK86" s="13">
        <v>0</v>
      </c>
      <c r="AL86" s="15">
        <v>0</v>
      </c>
      <c r="AM86" s="22">
        <v>0</v>
      </c>
      <c r="AN86" s="15">
        <v>0</v>
      </c>
      <c r="AO86" s="22">
        <v>0</v>
      </c>
      <c r="AP86" s="10">
        <v>0</v>
      </c>
      <c r="AQ86" s="15">
        <v>0</v>
      </c>
    </row>
    <row r="87" spans="1:43" ht="47.25" x14ac:dyDescent="0.25">
      <c r="A87" s="12" t="s">
        <v>143</v>
      </c>
      <c r="B87" s="5" t="s">
        <v>144</v>
      </c>
      <c r="C87" s="9" t="s">
        <v>49</v>
      </c>
      <c r="D87" s="10">
        <v>0</v>
      </c>
      <c r="E87" s="10">
        <f t="shared" ref="E87:L87" si="59">E88+E89</f>
        <v>0</v>
      </c>
      <c r="F87" s="10">
        <f t="shared" si="59"/>
        <v>0</v>
      </c>
      <c r="G87" s="10">
        <f t="shared" si="59"/>
        <v>0</v>
      </c>
      <c r="H87" s="10">
        <f t="shared" si="59"/>
        <v>0</v>
      </c>
      <c r="I87" s="10">
        <f t="shared" si="59"/>
        <v>0</v>
      </c>
      <c r="J87" s="10">
        <f t="shared" si="59"/>
        <v>0</v>
      </c>
      <c r="K87" s="10">
        <f t="shared" si="59"/>
        <v>0</v>
      </c>
      <c r="L87" s="10">
        <f t="shared" si="59"/>
        <v>0</v>
      </c>
      <c r="M87" s="10">
        <f>M90</f>
        <v>0.41399999999999998</v>
      </c>
      <c r="N87" s="10">
        <f t="shared" ref="N87:P87" si="60">N90</f>
        <v>0</v>
      </c>
      <c r="O87" s="10">
        <f t="shared" si="60"/>
        <v>0</v>
      </c>
      <c r="P87" s="10">
        <f t="shared" si="60"/>
        <v>0.23899999999999999</v>
      </c>
      <c r="Q87" s="10">
        <f t="shared" ref="Q87:AQ87" si="61">Q88+Q89</f>
        <v>0</v>
      </c>
      <c r="R87" s="10">
        <f t="shared" si="61"/>
        <v>0</v>
      </c>
      <c r="S87" s="10">
        <f t="shared" si="61"/>
        <v>0</v>
      </c>
      <c r="T87" s="10">
        <f t="shared" si="61"/>
        <v>0</v>
      </c>
      <c r="U87" s="10">
        <f t="shared" si="61"/>
        <v>1</v>
      </c>
      <c r="V87" s="10">
        <f t="shared" si="61"/>
        <v>0</v>
      </c>
      <c r="W87" s="10">
        <f t="shared" si="61"/>
        <v>0</v>
      </c>
      <c r="X87" s="10">
        <f t="shared" si="61"/>
        <v>0</v>
      </c>
      <c r="Y87" s="10">
        <f t="shared" si="61"/>
        <v>0</v>
      </c>
      <c r="Z87" s="10">
        <f t="shared" si="61"/>
        <v>0</v>
      </c>
      <c r="AA87" s="10">
        <f t="shared" si="61"/>
        <v>0</v>
      </c>
      <c r="AB87" s="10">
        <f t="shared" si="61"/>
        <v>0</v>
      </c>
      <c r="AC87" s="10">
        <f t="shared" si="61"/>
        <v>0.224</v>
      </c>
      <c r="AD87" s="10">
        <f t="shared" si="61"/>
        <v>0</v>
      </c>
      <c r="AE87" s="10">
        <f t="shared" si="61"/>
        <v>0</v>
      </c>
      <c r="AF87" s="10">
        <f t="shared" si="61"/>
        <v>1.1000000000000001</v>
      </c>
      <c r="AG87" s="10">
        <f t="shared" si="61"/>
        <v>0</v>
      </c>
      <c r="AH87" s="10">
        <f t="shared" si="61"/>
        <v>0</v>
      </c>
      <c r="AI87" s="10">
        <f t="shared" si="61"/>
        <v>0</v>
      </c>
      <c r="AJ87" s="10">
        <f t="shared" si="61"/>
        <v>0</v>
      </c>
      <c r="AK87" s="10">
        <f>AK88+AK89+AK90</f>
        <v>1.6379999999999999</v>
      </c>
      <c r="AL87" s="10">
        <f t="shared" ref="AL87:AQ87" si="62">AL88+AL89+AL90</f>
        <v>0</v>
      </c>
      <c r="AM87" s="10">
        <f t="shared" si="62"/>
        <v>0</v>
      </c>
      <c r="AN87" s="10">
        <f t="shared" si="62"/>
        <v>1.339</v>
      </c>
      <c r="AO87" s="10">
        <f t="shared" si="62"/>
        <v>0</v>
      </c>
      <c r="AP87" s="10">
        <f t="shared" si="62"/>
        <v>0</v>
      </c>
      <c r="AQ87" s="10">
        <f t="shared" si="62"/>
        <v>0</v>
      </c>
    </row>
    <row r="88" spans="1:43" ht="60" x14ac:dyDescent="0.25">
      <c r="A88" s="12" t="s">
        <v>143</v>
      </c>
      <c r="B88" s="18" t="s">
        <v>169</v>
      </c>
      <c r="C88" s="12" t="s">
        <v>145</v>
      </c>
      <c r="D88" s="10">
        <v>0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0">
        <v>0</v>
      </c>
      <c r="U88" s="13">
        <v>1</v>
      </c>
      <c r="V88" s="10">
        <v>0</v>
      </c>
      <c r="W88" s="10">
        <v>0</v>
      </c>
      <c r="X88" s="15" t="s">
        <v>152</v>
      </c>
      <c r="Y88" s="10">
        <v>0</v>
      </c>
      <c r="Z88" s="10">
        <v>0</v>
      </c>
      <c r="AA88" s="10">
        <v>0</v>
      </c>
      <c r="AB88" s="10">
        <v>0</v>
      </c>
      <c r="AC88" s="10">
        <v>0.224</v>
      </c>
      <c r="AD88" s="10">
        <v>0</v>
      </c>
      <c r="AE88" s="10">
        <v>0</v>
      </c>
      <c r="AF88" s="10">
        <v>1.1000000000000001</v>
      </c>
      <c r="AG88" s="10">
        <v>0</v>
      </c>
      <c r="AH88" s="10">
        <v>0</v>
      </c>
      <c r="AI88" s="10">
        <v>0</v>
      </c>
      <c r="AJ88" s="10">
        <v>0</v>
      </c>
      <c r="AK88" s="13">
        <f>E88+M88+U88+AC88</f>
        <v>1.224</v>
      </c>
      <c r="AL88" s="10">
        <v>0</v>
      </c>
      <c r="AM88" s="10">
        <v>0</v>
      </c>
      <c r="AN88" s="13">
        <f>H88+P88+X88+AF88</f>
        <v>1.1000000000000001</v>
      </c>
      <c r="AO88" s="22">
        <v>0</v>
      </c>
      <c r="AP88" s="10">
        <v>0</v>
      </c>
      <c r="AQ88" s="15">
        <v>0</v>
      </c>
    </row>
    <row r="89" spans="1:43" ht="30" x14ac:dyDescent="0.25">
      <c r="A89" s="12" t="s">
        <v>143</v>
      </c>
      <c r="B89" s="18" t="s">
        <v>170</v>
      </c>
      <c r="C89" s="12" t="s">
        <v>171</v>
      </c>
      <c r="D89" s="10">
        <v>0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10">
        <v>0</v>
      </c>
      <c r="M89" s="10">
        <v>0</v>
      </c>
      <c r="N89" s="10">
        <v>0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3">
        <v>0</v>
      </c>
      <c r="V89" s="10">
        <v>0</v>
      </c>
      <c r="W89" s="10">
        <v>0</v>
      </c>
      <c r="X89" s="12" t="s">
        <v>152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0</v>
      </c>
      <c r="AG89" s="10">
        <v>0</v>
      </c>
      <c r="AH89" s="10">
        <v>0</v>
      </c>
      <c r="AI89" s="10">
        <v>0</v>
      </c>
      <c r="AJ89" s="10">
        <v>0</v>
      </c>
      <c r="AK89" s="13">
        <f>E89+M89+U89+AC89</f>
        <v>0</v>
      </c>
      <c r="AL89" s="13">
        <f t="shared" ref="AL89:AQ90" si="63">F89+N89+V89+AD89</f>
        <v>0</v>
      </c>
      <c r="AM89" s="13">
        <f t="shared" si="63"/>
        <v>0</v>
      </c>
      <c r="AN89" s="13">
        <f t="shared" si="63"/>
        <v>0</v>
      </c>
      <c r="AO89" s="13">
        <f t="shared" si="63"/>
        <v>0</v>
      </c>
      <c r="AP89" s="13">
        <f t="shared" si="63"/>
        <v>0</v>
      </c>
      <c r="AQ89" s="13">
        <f t="shared" si="63"/>
        <v>0</v>
      </c>
    </row>
    <row r="90" spans="1:43" ht="30" x14ac:dyDescent="0.25">
      <c r="A90" s="26"/>
      <c r="B90" s="18" t="s">
        <v>194</v>
      </c>
      <c r="C90" s="26" t="s">
        <v>171</v>
      </c>
      <c r="D90" s="10">
        <v>0</v>
      </c>
      <c r="E90" s="10">
        <v>0</v>
      </c>
      <c r="F90" s="10">
        <v>0</v>
      </c>
      <c r="G90" s="10">
        <v>0</v>
      </c>
      <c r="H90" s="10">
        <v>0</v>
      </c>
      <c r="I90" s="10">
        <v>0</v>
      </c>
      <c r="J90" s="10">
        <v>0</v>
      </c>
      <c r="K90" s="10">
        <v>0</v>
      </c>
      <c r="L90" s="10">
        <v>0</v>
      </c>
      <c r="M90" s="10">
        <v>0.41399999999999998</v>
      </c>
      <c r="N90" s="10">
        <v>0</v>
      </c>
      <c r="O90" s="10">
        <v>0</v>
      </c>
      <c r="P90" s="10">
        <v>0.23899999999999999</v>
      </c>
      <c r="Q90" s="10">
        <v>0</v>
      </c>
      <c r="R90" s="10">
        <v>0</v>
      </c>
      <c r="S90" s="10">
        <v>0</v>
      </c>
      <c r="T90" s="10">
        <v>0</v>
      </c>
      <c r="U90" s="13">
        <v>0</v>
      </c>
      <c r="V90" s="10">
        <v>0</v>
      </c>
      <c r="W90" s="10">
        <v>0</v>
      </c>
      <c r="X90" s="26" t="s">
        <v>152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0">
        <v>0</v>
      </c>
      <c r="AG90" s="10">
        <v>0</v>
      </c>
      <c r="AH90" s="10">
        <v>0</v>
      </c>
      <c r="AI90" s="10">
        <v>0</v>
      </c>
      <c r="AJ90" s="10">
        <v>0</v>
      </c>
      <c r="AK90" s="13">
        <f>E90+M90+U90+AC90</f>
        <v>0.41399999999999998</v>
      </c>
      <c r="AL90" s="13">
        <f t="shared" si="63"/>
        <v>0</v>
      </c>
      <c r="AM90" s="13">
        <f t="shared" si="63"/>
        <v>0</v>
      </c>
      <c r="AN90" s="13">
        <f t="shared" si="63"/>
        <v>0.23899999999999999</v>
      </c>
      <c r="AO90" s="13">
        <f t="shared" si="63"/>
        <v>0</v>
      </c>
      <c r="AP90" s="13">
        <f t="shared" si="63"/>
        <v>0</v>
      </c>
      <c r="AQ90" s="13">
        <f t="shared" si="63"/>
        <v>0</v>
      </c>
    </row>
    <row r="91" spans="1:43" ht="63" x14ac:dyDescent="0.25">
      <c r="A91" s="12" t="s">
        <v>146</v>
      </c>
      <c r="B91" s="5" t="s">
        <v>147</v>
      </c>
      <c r="C91" s="5" t="s">
        <v>49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3">
        <f>E91+M91+U91+AC91</f>
        <v>0</v>
      </c>
      <c r="AL91" s="12">
        <v>0</v>
      </c>
      <c r="AM91" s="14">
        <v>0</v>
      </c>
      <c r="AN91" s="12">
        <v>0</v>
      </c>
      <c r="AO91" s="14">
        <v>0</v>
      </c>
      <c r="AP91" s="10">
        <v>0</v>
      </c>
      <c r="AQ91" s="12">
        <v>0</v>
      </c>
    </row>
    <row r="92" spans="1:43" ht="31.5" x14ac:dyDescent="0.25">
      <c r="A92" s="12" t="s">
        <v>148</v>
      </c>
      <c r="B92" s="5" t="s">
        <v>149</v>
      </c>
      <c r="C92" s="9" t="s">
        <v>49</v>
      </c>
      <c r="D92" s="10">
        <v>0</v>
      </c>
      <c r="E92" s="10">
        <f t="shared" ref="E92:AQ92" si="64">E93+E94+E95+E96</f>
        <v>0</v>
      </c>
      <c r="F92" s="10">
        <f t="shared" si="64"/>
        <v>0</v>
      </c>
      <c r="G92" s="10">
        <f t="shared" si="64"/>
        <v>0</v>
      </c>
      <c r="H92" s="10">
        <f t="shared" si="64"/>
        <v>0</v>
      </c>
      <c r="I92" s="10">
        <f t="shared" si="64"/>
        <v>0</v>
      </c>
      <c r="J92" s="10">
        <f t="shared" si="64"/>
        <v>0</v>
      </c>
      <c r="K92" s="10">
        <f t="shared" si="64"/>
        <v>0</v>
      </c>
      <c r="L92" s="10">
        <f t="shared" si="64"/>
        <v>0</v>
      </c>
      <c r="M92" s="10">
        <f t="shared" si="64"/>
        <v>1.6</v>
      </c>
      <c r="N92" s="10">
        <f t="shared" si="64"/>
        <v>0</v>
      </c>
      <c r="O92" s="10">
        <f t="shared" si="64"/>
        <v>0</v>
      </c>
      <c r="P92" s="10">
        <f t="shared" si="64"/>
        <v>0</v>
      </c>
      <c r="Q92" s="10">
        <f t="shared" si="64"/>
        <v>0</v>
      </c>
      <c r="R92" s="10">
        <f t="shared" si="64"/>
        <v>0</v>
      </c>
      <c r="S92" s="10">
        <f t="shared" si="64"/>
        <v>1</v>
      </c>
      <c r="T92" s="10">
        <f t="shared" si="64"/>
        <v>0</v>
      </c>
      <c r="U92" s="10">
        <f t="shared" si="64"/>
        <v>0.1</v>
      </c>
      <c r="V92" s="10">
        <f t="shared" si="64"/>
        <v>0</v>
      </c>
      <c r="W92" s="10">
        <f t="shared" si="64"/>
        <v>0</v>
      </c>
      <c r="X92" s="10">
        <f t="shared" si="64"/>
        <v>0</v>
      </c>
      <c r="Y92" s="10">
        <f t="shared" si="64"/>
        <v>0</v>
      </c>
      <c r="Z92" s="10">
        <f t="shared" si="64"/>
        <v>0</v>
      </c>
      <c r="AA92" s="10">
        <f t="shared" si="64"/>
        <v>0</v>
      </c>
      <c r="AB92" s="10">
        <f t="shared" si="64"/>
        <v>0</v>
      </c>
      <c r="AC92" s="10">
        <f t="shared" si="64"/>
        <v>0.188</v>
      </c>
      <c r="AD92" s="10">
        <f t="shared" si="64"/>
        <v>0</v>
      </c>
      <c r="AE92" s="10">
        <f t="shared" si="64"/>
        <v>0</v>
      </c>
      <c r="AF92" s="10">
        <f t="shared" si="64"/>
        <v>0</v>
      </c>
      <c r="AG92" s="10">
        <f t="shared" si="64"/>
        <v>0</v>
      </c>
      <c r="AH92" s="10">
        <f t="shared" si="64"/>
        <v>0</v>
      </c>
      <c r="AI92" s="10">
        <f t="shared" si="64"/>
        <v>5</v>
      </c>
      <c r="AJ92" s="10">
        <f t="shared" si="64"/>
        <v>0</v>
      </c>
      <c r="AK92" s="10">
        <f>AK93+AK94+AK95+AK96</f>
        <v>1.8879999999999999</v>
      </c>
      <c r="AL92" s="10">
        <f t="shared" si="64"/>
        <v>0</v>
      </c>
      <c r="AM92" s="10">
        <f t="shared" si="64"/>
        <v>0</v>
      </c>
      <c r="AN92" s="10">
        <f t="shared" si="64"/>
        <v>0</v>
      </c>
      <c r="AO92" s="10">
        <f t="shared" si="64"/>
        <v>0</v>
      </c>
      <c r="AP92" s="10">
        <f t="shared" si="64"/>
        <v>0</v>
      </c>
      <c r="AQ92" s="10">
        <f t="shared" si="64"/>
        <v>1</v>
      </c>
    </row>
    <row r="93" spans="1:43" ht="90" x14ac:dyDescent="0.25">
      <c r="A93" s="12" t="s">
        <v>148</v>
      </c>
      <c r="B93" s="18" t="s">
        <v>172</v>
      </c>
      <c r="C93" s="12" t="s">
        <v>114</v>
      </c>
      <c r="D93" s="10">
        <v>0</v>
      </c>
      <c r="E93" s="13"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  <c r="AG93" s="10">
        <v>0</v>
      </c>
      <c r="AH93" s="10">
        <v>0</v>
      </c>
      <c r="AI93" s="10">
        <v>0</v>
      </c>
      <c r="AJ93" s="10">
        <v>0</v>
      </c>
      <c r="AK93" s="13">
        <f>E93+M93+U93+AC93</f>
        <v>0</v>
      </c>
      <c r="AL93" s="10">
        <v>0</v>
      </c>
      <c r="AM93" s="10">
        <v>0</v>
      </c>
      <c r="AN93" s="10">
        <v>0</v>
      </c>
      <c r="AO93" s="10">
        <v>0</v>
      </c>
      <c r="AP93" s="10">
        <v>0</v>
      </c>
      <c r="AQ93" s="13">
        <f>K93+S93+AA93+AI93</f>
        <v>0</v>
      </c>
    </row>
    <row r="94" spans="1:43" ht="30" x14ac:dyDescent="0.25">
      <c r="A94" s="12" t="s">
        <v>148</v>
      </c>
      <c r="B94" s="18" t="s">
        <v>173</v>
      </c>
      <c r="C94" s="12" t="s">
        <v>145</v>
      </c>
      <c r="D94" s="10">
        <v>0</v>
      </c>
      <c r="E94" s="13">
        <v>0</v>
      </c>
      <c r="F94" s="10">
        <v>0</v>
      </c>
      <c r="G94" s="10">
        <v>0</v>
      </c>
      <c r="H94" s="10">
        <v>0</v>
      </c>
      <c r="I94" s="20">
        <v>0</v>
      </c>
      <c r="J94" s="10">
        <v>0</v>
      </c>
      <c r="K94" s="20">
        <v>0</v>
      </c>
      <c r="L94" s="10">
        <v>0</v>
      </c>
      <c r="M94" s="10">
        <v>0</v>
      </c>
      <c r="N94" s="10">
        <v>0</v>
      </c>
      <c r="O94" s="10">
        <v>0</v>
      </c>
      <c r="P94" s="10">
        <v>0</v>
      </c>
      <c r="Q94" s="20">
        <v>0</v>
      </c>
      <c r="R94" s="10">
        <v>0</v>
      </c>
      <c r="S94" s="2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20">
        <v>0</v>
      </c>
      <c r="Z94" s="10">
        <v>0</v>
      </c>
      <c r="AA94" s="20">
        <v>0</v>
      </c>
      <c r="AB94" s="10">
        <v>0</v>
      </c>
      <c r="AC94" s="10">
        <v>0</v>
      </c>
      <c r="AD94" s="10">
        <v>0</v>
      </c>
      <c r="AE94" s="10">
        <v>0</v>
      </c>
      <c r="AF94" s="10">
        <v>0</v>
      </c>
      <c r="AG94" s="20">
        <v>0</v>
      </c>
      <c r="AH94" s="10">
        <v>0</v>
      </c>
      <c r="AI94" s="20">
        <v>0</v>
      </c>
      <c r="AJ94" s="20">
        <v>0</v>
      </c>
      <c r="AK94" s="13">
        <f>E94+M94+U94+AC94</f>
        <v>0</v>
      </c>
      <c r="AL94" s="10">
        <v>0</v>
      </c>
      <c r="AM94" s="10">
        <v>0</v>
      </c>
      <c r="AN94" s="10">
        <v>0</v>
      </c>
      <c r="AO94" s="10">
        <v>0</v>
      </c>
      <c r="AP94" s="10">
        <v>0</v>
      </c>
      <c r="AQ94" s="13">
        <f>K94+S94+AA94+AI94</f>
        <v>0</v>
      </c>
    </row>
    <row r="95" spans="1:43" ht="30" x14ac:dyDescent="0.25">
      <c r="A95" s="12" t="s">
        <v>148</v>
      </c>
      <c r="B95" s="18" t="s">
        <v>174</v>
      </c>
      <c r="C95" s="12" t="s">
        <v>150</v>
      </c>
      <c r="D95" s="14">
        <v>0</v>
      </c>
      <c r="E95" s="13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2">
        <v>0</v>
      </c>
      <c r="L95" s="14">
        <v>0</v>
      </c>
      <c r="M95" s="17">
        <v>1.5</v>
      </c>
      <c r="N95" s="14">
        <v>0</v>
      </c>
      <c r="O95" s="14">
        <v>0</v>
      </c>
      <c r="P95" s="14">
        <v>0</v>
      </c>
      <c r="Q95" s="14">
        <v>0</v>
      </c>
      <c r="R95" s="14">
        <v>0</v>
      </c>
      <c r="S95" s="12" t="s">
        <v>63</v>
      </c>
      <c r="T95" s="14">
        <v>0</v>
      </c>
      <c r="U95" s="14">
        <v>0</v>
      </c>
      <c r="V95" s="14">
        <v>0</v>
      </c>
      <c r="W95" s="14">
        <v>0</v>
      </c>
      <c r="X95" s="14">
        <v>0</v>
      </c>
      <c r="Y95" s="14">
        <v>0</v>
      </c>
      <c r="Z95" s="14">
        <v>0</v>
      </c>
      <c r="AA95" s="12" t="s">
        <v>152</v>
      </c>
      <c r="AB95" s="14">
        <v>0</v>
      </c>
      <c r="AC95" s="13">
        <v>0</v>
      </c>
      <c r="AD95" s="14">
        <v>0</v>
      </c>
      <c r="AE95" s="14">
        <v>0</v>
      </c>
      <c r="AF95" s="14">
        <v>0</v>
      </c>
      <c r="AG95" s="14">
        <v>0</v>
      </c>
      <c r="AH95" s="14">
        <v>0</v>
      </c>
      <c r="AI95" s="12">
        <v>0</v>
      </c>
      <c r="AJ95" s="14">
        <v>0</v>
      </c>
      <c r="AK95" s="13">
        <f>E95+M95+U95+AC95</f>
        <v>1.5</v>
      </c>
      <c r="AL95" s="10">
        <v>0</v>
      </c>
      <c r="AM95" s="10">
        <v>0</v>
      </c>
      <c r="AN95" s="10">
        <v>0</v>
      </c>
      <c r="AO95" s="10">
        <v>0</v>
      </c>
      <c r="AP95" s="14">
        <v>0</v>
      </c>
      <c r="AQ95" s="13">
        <f>K95+S95+AA95+AI95</f>
        <v>1</v>
      </c>
    </row>
    <row r="96" spans="1:43" ht="30" x14ac:dyDescent="0.25">
      <c r="A96" s="12" t="s">
        <v>148</v>
      </c>
      <c r="B96" s="18" t="s">
        <v>155</v>
      </c>
      <c r="C96" s="12" t="s">
        <v>151</v>
      </c>
      <c r="D96" s="14">
        <v>0</v>
      </c>
      <c r="E96" s="13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2">
        <v>0</v>
      </c>
      <c r="L96" s="14">
        <v>0</v>
      </c>
      <c r="M96" s="17">
        <v>0.1</v>
      </c>
      <c r="N96" s="14">
        <v>0</v>
      </c>
      <c r="O96" s="14">
        <v>0</v>
      </c>
      <c r="P96" s="14">
        <v>0</v>
      </c>
      <c r="Q96" s="14">
        <v>0</v>
      </c>
      <c r="R96" s="14">
        <v>0</v>
      </c>
      <c r="S96" s="12" t="s">
        <v>152</v>
      </c>
      <c r="T96" s="14">
        <v>0</v>
      </c>
      <c r="U96" s="14">
        <v>0.1</v>
      </c>
      <c r="V96" s="14">
        <v>0</v>
      </c>
      <c r="W96" s="14">
        <v>0</v>
      </c>
      <c r="X96" s="14">
        <v>0</v>
      </c>
      <c r="Y96" s="14">
        <v>0</v>
      </c>
      <c r="Z96" s="14">
        <v>0</v>
      </c>
      <c r="AA96" s="12">
        <v>0</v>
      </c>
      <c r="AB96" s="14">
        <v>0</v>
      </c>
      <c r="AC96" s="14">
        <v>0.188</v>
      </c>
      <c r="AD96" s="14">
        <v>0</v>
      </c>
      <c r="AE96" s="14">
        <v>0</v>
      </c>
      <c r="AF96" s="14">
        <v>0</v>
      </c>
      <c r="AG96" s="14">
        <v>0</v>
      </c>
      <c r="AH96" s="14">
        <v>0</v>
      </c>
      <c r="AI96" s="12" t="s">
        <v>156</v>
      </c>
      <c r="AJ96" s="14">
        <v>0</v>
      </c>
      <c r="AK96" s="13">
        <f>E96+M96+U96+AC96</f>
        <v>0.38800000000000001</v>
      </c>
      <c r="AL96" s="10">
        <v>0</v>
      </c>
      <c r="AM96" s="10">
        <v>0</v>
      </c>
      <c r="AN96" s="10">
        <v>0</v>
      </c>
      <c r="AO96" s="10">
        <v>0</v>
      </c>
      <c r="AP96" s="14">
        <v>0</v>
      </c>
      <c r="AQ96" s="13">
        <v>0</v>
      </c>
    </row>
  </sheetData>
  <mergeCells count="22">
    <mergeCell ref="A8:AQ8"/>
    <mergeCell ref="A10:AQ10"/>
    <mergeCell ref="A13:A16"/>
    <mergeCell ref="B13:B16"/>
    <mergeCell ref="A7:AQ7"/>
    <mergeCell ref="C13:C16"/>
    <mergeCell ref="D14:K14"/>
    <mergeCell ref="AK15:AQ15"/>
    <mergeCell ref="L14:S14"/>
    <mergeCell ref="T14:AA14"/>
    <mergeCell ref="AN1:AQ1"/>
    <mergeCell ref="AN2:AQ2"/>
    <mergeCell ref="AN3:AQ3"/>
    <mergeCell ref="A4:AQ4"/>
    <mergeCell ref="A5:AQ5"/>
    <mergeCell ref="AB14:AI14"/>
    <mergeCell ref="D13:AQ13"/>
    <mergeCell ref="AJ14:AQ14"/>
    <mergeCell ref="E15:K15"/>
    <mergeCell ref="M15:S15"/>
    <mergeCell ref="U15:AA15"/>
    <mergeCell ref="AC15:AI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Принятие к бух.учету 2021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Зиля Фатиховна</cp:lastModifiedBy>
  <dcterms:created xsi:type="dcterms:W3CDTF">2019-09-11T05:30:13Z</dcterms:created>
  <dcterms:modified xsi:type="dcterms:W3CDTF">2021-02-28T11:22:34Z</dcterms:modified>
</cp:coreProperties>
</file>